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0" yWindow="0" windowWidth="38560" windowHeight="28340" tabRatio="500"/>
  </bookViews>
  <sheets>
    <sheet name="Qualitative Study Synthesis" sheetId="3" r:id="rId1"/>
    <sheet name="List of Patterns from QS" sheetId="4" r:id="rId2"/>
    <sheet name="Patterns and Examples" sheetId="2" r:id="rId3"/>
    <sheet name="Evaluation Synthesis" sheetId="1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1" l="1"/>
  <c r="F39" i="1"/>
  <c r="G39" i="1"/>
  <c r="C39" i="1"/>
  <c r="C6" i="1"/>
  <c r="C7" i="1"/>
  <c r="C8" i="1"/>
  <c r="C9" i="1"/>
  <c r="C10" i="1"/>
  <c r="C11" i="1"/>
  <c r="C12" i="1"/>
  <c r="C13" i="1"/>
  <c r="C14" i="1"/>
  <c r="C15" i="1"/>
  <c r="C16" i="1"/>
  <c r="C18" i="1"/>
  <c r="C19" i="1"/>
  <c r="C43" i="1"/>
  <c r="D19" i="1"/>
  <c r="D43" i="1"/>
  <c r="E39" i="1"/>
  <c r="E19" i="1"/>
  <c r="E43" i="1"/>
  <c r="F19" i="1"/>
  <c r="F43" i="1"/>
  <c r="G19" i="1"/>
  <c r="G43" i="1"/>
  <c r="H43" i="1"/>
  <c r="I43" i="1"/>
  <c r="J43" i="1"/>
  <c r="I39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I19" i="1"/>
  <c r="H6" i="1"/>
  <c r="I6" i="1"/>
  <c r="J6" i="1"/>
  <c r="G19" i="3"/>
  <c r="F18" i="3"/>
  <c r="F16" i="3"/>
  <c r="F15" i="3"/>
  <c r="F14" i="3"/>
  <c r="F13" i="3"/>
  <c r="F12" i="3"/>
  <c r="F11" i="3"/>
  <c r="F10" i="3"/>
  <c r="F9" i="3"/>
  <c r="F8" i="3"/>
  <c r="F7" i="3"/>
  <c r="F6" i="3"/>
  <c r="F19" i="3"/>
  <c r="H19" i="3"/>
  <c r="H39" i="1"/>
  <c r="J39" i="1"/>
  <c r="C26" i="1"/>
  <c r="H26" i="1"/>
  <c r="C27" i="1"/>
  <c r="H27" i="1"/>
  <c r="I27" i="1"/>
  <c r="J27" i="1"/>
  <c r="C28" i="1"/>
  <c r="H28" i="1"/>
  <c r="I28" i="1"/>
  <c r="J28" i="1"/>
  <c r="C29" i="1"/>
  <c r="H29" i="1"/>
  <c r="I29" i="1"/>
  <c r="J29" i="1"/>
  <c r="C30" i="1"/>
  <c r="H30" i="1"/>
  <c r="I30" i="1"/>
  <c r="J30" i="1"/>
  <c r="C31" i="1"/>
  <c r="H31" i="1"/>
  <c r="I31" i="1"/>
  <c r="J31" i="1"/>
  <c r="C32" i="1"/>
  <c r="H32" i="1"/>
  <c r="C33" i="1"/>
  <c r="H33" i="1"/>
  <c r="I33" i="1"/>
  <c r="J33" i="1"/>
  <c r="C34" i="1"/>
  <c r="C35" i="1"/>
  <c r="H35" i="1"/>
  <c r="I35" i="1"/>
  <c r="J35" i="1"/>
  <c r="C25" i="1"/>
  <c r="H25" i="1"/>
  <c r="I25" i="1"/>
  <c r="J25" i="1"/>
  <c r="C38" i="1"/>
  <c r="C37" i="1"/>
  <c r="H19" i="1"/>
  <c r="J19" i="1"/>
</calcChain>
</file>

<file path=xl/sharedStrings.xml><?xml version="1.0" encoding="utf-8"?>
<sst xmlns="http://schemas.openxmlformats.org/spreadsheetml/2006/main" count="290" uniqueCount="220">
  <si>
    <t>Total CRs</t>
  </si>
  <si>
    <t>Recall</t>
  </si>
  <si>
    <t>Precision</t>
  </si>
  <si>
    <t>F-Measure</t>
  </si>
  <si>
    <t>NA</t>
  </si>
  <si>
    <t>total</t>
  </si>
  <si>
    <t>Unclassifiable</t>
  </si>
  <si>
    <t>Compliance</t>
  </si>
  <si>
    <t>Constraint</t>
  </si>
  <si>
    <t>Definition</t>
  </si>
  <si>
    <t>Delegation</t>
  </si>
  <si>
    <t>Exception</t>
  </si>
  <si>
    <t>Refinement</t>
  </si>
  <si>
    <t>General Amendment</t>
  </si>
  <si>
    <t>Amend. by Addition</t>
  </si>
  <si>
    <t>Amend. by deletion</t>
  </si>
  <si>
    <t>Amend. by redesignation</t>
  </si>
  <si>
    <t>Amend. by replacement</t>
  </si>
  <si>
    <t>Prioritization</t>
  </si>
  <si>
    <t>is deleted</t>
  </si>
  <si>
    <t>becomes the new</t>
  </si>
  <si>
    <t>is replaced by</t>
  </si>
  <si>
    <t>Frequency</t>
  </si>
  <si>
    <t>Mapping</t>
  </si>
  <si>
    <t>exception</t>
  </si>
  <si>
    <t>constraint</t>
  </si>
  <si>
    <t>definition</t>
  </si>
  <si>
    <t>general</t>
  </si>
  <si>
    <t>specification</t>
  </si>
  <si>
    <t>refinement</t>
  </si>
  <si>
    <t>Amend. by Redesignation</t>
  </si>
  <si>
    <t>Amend. by Deletion</t>
  </si>
  <si>
    <t>Amend. by Striking</t>
  </si>
  <si>
    <t>compliance</t>
  </si>
  <si>
    <t>by virtue of (18.23%)</t>
  </si>
  <si>
    <t>within the conditions of (68.42%)</t>
  </si>
  <si>
    <t>within the limits of (21.05%)</t>
  </si>
  <si>
    <t>under (67.67%)</t>
  </si>
  <si>
    <t>within the meaning of (22.16%)</t>
  </si>
  <si>
    <t>specified / defined (5.99%)</t>
  </si>
  <si>
    <t>infinitive form (in French) (26.55%)</t>
  </si>
  <si>
    <t>modified (62.35%)</t>
  </si>
  <si>
    <t>is added (40.91%)</t>
  </si>
  <si>
    <t>is completed (36.36%)</t>
  </si>
  <si>
    <t>is inserted (22.71%)</t>
  </si>
  <si>
    <t>--</t>
  </si>
  <si>
    <t>Amendment by  Deletion</t>
  </si>
  <si>
    <t>Amendment by Redesignation</t>
  </si>
  <si>
    <t>Amendment by Replacement</t>
  </si>
  <si>
    <t>Total</t>
  </si>
  <si>
    <t>Unclassified</t>
  </si>
  <si>
    <r>
      <t xml:space="preserve">(1) Provisions of </t>
    </r>
    <r>
      <rPr>
        <i/>
        <sz val="16"/>
        <color rgb="FF000000"/>
        <rFont val="Times New Roman"/>
      </rPr>
      <t>alineas 2, 3 and 4  of article 386</t>
    </r>
    <r>
      <rPr>
        <b/>
        <sz val="16"/>
        <color rgb="FF000000"/>
        <rFont val="Times New Roman"/>
      </rPr>
      <t xml:space="preserve"> are applicable.</t>
    </r>
  </si>
  <si>
    <r>
      <t xml:space="preserve">(18) In </t>
    </r>
    <r>
      <rPr>
        <i/>
        <sz val="16"/>
        <color rgb="FF000000"/>
        <rFont val="Times New Roman"/>
      </rPr>
      <t>paragraph 2, alinea 1</t>
    </r>
    <r>
      <rPr>
        <sz val="16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>is modified</t>
    </r>
    <r>
      <rPr>
        <sz val="16"/>
        <color rgb="FF000000"/>
        <rFont val="Times New Roman"/>
      </rPr>
      <t xml:space="preserve"> as follows: </t>
    </r>
  </si>
  <si>
    <t># of phrases</t>
  </si>
  <si>
    <t># of distinct patterns</t>
  </si>
  <si>
    <t>Amendment by Addition</t>
  </si>
  <si>
    <t>Intent Type</t>
  </si>
  <si>
    <t>The cited provision(s) apply along with the citing provision.</t>
  </si>
  <si>
    <t xml:space="preserve">The cited provision(s) introduce additional constraints. </t>
  </si>
  <si>
    <t>The cited provision(s) provide a definition.</t>
  </si>
  <si>
    <t>The citing provision delegates authority to an (often) unspecific legal text for further  elaboration.</t>
  </si>
  <si>
    <t>The citing provision elaborates upon the cited provision(s).</t>
  </si>
  <si>
    <t>The citing provision introduces an exception to the cited provision(s).</t>
  </si>
  <si>
    <t>The cited provision is deleted.</t>
  </si>
  <si>
    <t>The citing provision amends the cited provision(s) without precisely stating what the modification(s) are.</t>
  </si>
  <si>
    <t>The citing provision adds new provision(s) to the (single) cited provision.</t>
  </si>
  <si>
    <t>The cited provision's title or number is changed as per described in the citing provision.</t>
  </si>
  <si>
    <t>The cited provision's wording is changed as per described in the citing provision.</t>
  </si>
  <si>
    <t>(No.)  Example excerpt from legal text</t>
  </si>
  <si>
    <t>Most Frequent Patterns 
(% of all patterns for intent type)</t>
  </si>
  <si>
    <r>
      <t xml:space="preserve">Compliance 
</t>
    </r>
    <r>
      <rPr>
        <i/>
        <sz val="16"/>
        <color rgb="FF000000"/>
        <rFont val="Times New Roman"/>
      </rPr>
      <t>(rare patterns: 36.68%)</t>
    </r>
  </si>
  <si>
    <r>
      <t xml:space="preserve">Constraint 
</t>
    </r>
    <r>
      <rPr>
        <i/>
        <sz val="16"/>
        <color rgb="FF000000"/>
        <rFont val="Times New Roman"/>
      </rPr>
      <t>(rare patterns: 10.53%)</t>
    </r>
  </si>
  <si>
    <r>
      <t xml:space="preserve">Definition
</t>
    </r>
    <r>
      <rPr>
        <i/>
        <sz val="16"/>
        <color rgb="FF000000"/>
        <rFont val="Times New Roman"/>
      </rPr>
      <t>(rare patterns: 4.18%)</t>
    </r>
  </si>
  <si>
    <r>
      <t xml:space="preserve">Delegation
</t>
    </r>
    <r>
      <rPr>
        <i/>
        <sz val="16"/>
        <color rgb="FF000000"/>
        <rFont val="Times New Roman"/>
      </rPr>
      <t>(rare patterns: 5.31%)</t>
    </r>
  </si>
  <si>
    <r>
      <t xml:space="preserve">Exception
</t>
    </r>
    <r>
      <rPr>
        <i/>
        <sz val="16"/>
        <color rgb="FF000000"/>
        <rFont val="Times New Roman"/>
      </rPr>
      <t>(rare patterns: 8.63%)</t>
    </r>
  </si>
  <si>
    <r>
      <t xml:space="preserve">Refinement
</t>
    </r>
    <r>
      <rPr>
        <i/>
        <sz val="16"/>
        <color rgb="FF000000"/>
        <rFont val="Times New Roman"/>
      </rPr>
      <t>(rare patterns: 7.40%)</t>
    </r>
  </si>
  <si>
    <r>
      <t xml:space="preserve">General Amendment
</t>
    </r>
    <r>
      <rPr>
        <i/>
        <sz val="16"/>
        <color rgb="FF000000"/>
        <rFont val="Times New Roman"/>
      </rPr>
      <t>(rare patterns:0%)</t>
    </r>
  </si>
  <si>
    <r>
      <t xml:space="preserve">Amendment By Addition
</t>
    </r>
    <r>
      <rPr>
        <i/>
        <sz val="16"/>
        <color rgb="FF000000"/>
        <rFont val="Times New Roman"/>
      </rPr>
      <t>(rare patterns:0%)</t>
    </r>
  </si>
  <si>
    <r>
      <t xml:space="preserve">Amendment By Deletion
</t>
    </r>
    <r>
      <rPr>
        <i/>
        <sz val="16"/>
        <color rgb="FF000000"/>
        <rFont val="Times New Roman"/>
      </rPr>
      <t>(rare patterns:0%)</t>
    </r>
  </si>
  <si>
    <r>
      <t xml:space="preserve">Amendment By Redesignation
</t>
    </r>
    <r>
      <rPr>
        <i/>
        <sz val="16"/>
        <color rgb="FF000000"/>
        <rFont val="Times New Roman"/>
      </rPr>
      <t>(rare patterns:0%)</t>
    </r>
  </si>
  <si>
    <r>
      <t xml:space="preserve">Amendment By Replacement
</t>
    </r>
    <r>
      <rPr>
        <i/>
        <sz val="16"/>
        <color rgb="FF000000"/>
        <rFont val="Times New Roman"/>
      </rPr>
      <t>(rare patterns:0%)</t>
    </r>
  </si>
  <si>
    <t>conforming to / in accordance with (13.81%)</t>
  </si>
  <si>
    <t>future tense (in French) (55.75%)</t>
  </si>
  <si>
    <t>modals (may / can / will) (12.39%)</t>
  </si>
  <si>
    <t>for the application of (18.52%)</t>
  </si>
  <si>
    <t>applicable (22.10%)</t>
  </si>
  <si>
    <r>
      <t xml:space="preserve">(2) […] pensions for survivors who lived […] with the insured [...] are complemented [...] up to the pension to which the deceased would be entitled </t>
    </r>
    <r>
      <rPr>
        <b/>
        <sz val="16"/>
        <color rgb="FF000000"/>
        <rFont val="Times New Roman"/>
      </rPr>
      <t>by virtue of</t>
    </r>
    <r>
      <rPr>
        <i/>
        <sz val="16"/>
        <color rgb="FF000000"/>
        <rFont val="Times New Roman"/>
      </rPr>
      <t xml:space="preserve"> Article 186.</t>
    </r>
  </si>
  <si>
    <r>
      <t xml:space="preserve">(3) Pensions calculated </t>
    </r>
    <r>
      <rPr>
        <b/>
        <sz val="16"/>
        <color rgb="FF000000"/>
        <rFont val="Times New Roman"/>
      </rPr>
      <t>in accordance with</t>
    </r>
    <r>
      <rPr>
        <sz val="16"/>
        <color rgb="FF000000"/>
        <rFont val="Times New Roman"/>
      </rPr>
      <t xml:space="preserve"> </t>
    </r>
    <r>
      <rPr>
        <i/>
        <sz val="16"/>
        <color rgb="FF000000"/>
        <rFont val="Times New Roman"/>
      </rPr>
      <t>Article 225</t>
    </r>
    <r>
      <rPr>
        <sz val="16"/>
        <color rgb="FF000000"/>
        <rFont val="Times New Roman"/>
      </rPr>
      <t xml:space="preserve"> are multiplied by […]</t>
    </r>
  </si>
  <si>
    <r>
      <t xml:space="preserve">(4) </t>
    </r>
    <r>
      <rPr>
        <b/>
        <sz val="16"/>
        <color rgb="FF000000"/>
        <rFont val="Times New Roman"/>
      </rPr>
      <t>Within the conditions of</t>
    </r>
    <r>
      <rPr>
        <sz val="16"/>
        <color rgb="FF000000"/>
        <rFont val="Times New Roman"/>
      </rPr>
      <t xml:space="preserve"> </t>
    </r>
    <r>
      <rPr>
        <i/>
        <sz val="16"/>
        <color rgb="FF000000"/>
        <rFont val="Times New Roman"/>
      </rPr>
      <t>the previous alinea</t>
    </r>
    <r>
      <rPr>
        <sz val="16"/>
        <color rgb="FF000000"/>
        <rFont val="Times New Roman"/>
      </rPr>
      <t xml:space="preserve">, the State shall […] </t>
    </r>
  </si>
  <si>
    <r>
      <t>(5) Donations in cash or in kind […] are deductible [...] as special expenses</t>
    </r>
    <r>
      <rPr>
        <b/>
        <sz val="16"/>
        <color theme="1"/>
        <rFont val="Times New Roman"/>
      </rPr>
      <t xml:space="preserve"> within the limits of</t>
    </r>
    <r>
      <rPr>
        <sz val="16"/>
        <color theme="1"/>
        <rFont val="Times New Roman"/>
      </rPr>
      <t xml:space="preserve"> </t>
    </r>
    <r>
      <rPr>
        <i/>
        <sz val="16"/>
        <color theme="1"/>
        <rFont val="Times New Roman"/>
      </rPr>
      <t>Articles 109 and 112 of the law of 4 December 1967</t>
    </r>
  </si>
  <si>
    <r>
      <t xml:space="preserve">(6) The three-year reference period is extended if and to the extent that it overlaps with the periods </t>
    </r>
    <r>
      <rPr>
        <b/>
        <sz val="16"/>
        <color theme="1"/>
        <rFont val="Times New Roman"/>
      </rPr>
      <t>under</t>
    </r>
    <r>
      <rPr>
        <sz val="16"/>
        <color theme="1"/>
        <rFont val="Times New Roman"/>
      </rPr>
      <t xml:space="preserve"> </t>
    </r>
    <r>
      <rPr>
        <i/>
        <sz val="16"/>
        <color theme="1"/>
        <rFont val="Times New Roman"/>
      </rPr>
      <t>Article 172</t>
    </r>
    <r>
      <rPr>
        <sz val="16"/>
        <color theme="1"/>
        <rFont val="Times New Roman"/>
      </rPr>
      <t xml:space="preserve"> […]</t>
    </r>
  </si>
  <si>
    <r>
      <t xml:space="preserve">(7) […] persons exercising a professional activity on behalf of their spouse or partner </t>
    </r>
    <r>
      <rPr>
        <b/>
        <sz val="16"/>
        <color rgb="FF000000"/>
        <rFont val="Times New Roman"/>
      </rPr>
      <t>within the meaning of</t>
    </r>
    <r>
      <rPr>
        <sz val="16"/>
        <color rgb="FF000000"/>
        <rFont val="Times New Roman"/>
      </rPr>
      <t xml:space="preserve"> </t>
    </r>
    <r>
      <rPr>
        <i/>
        <sz val="16"/>
        <color rgb="FF000000"/>
        <rFont val="Times New Roman"/>
      </rPr>
      <t xml:space="preserve">article 2 of the law of 9 July 2004 </t>
    </r>
    <r>
      <rPr>
        <sz val="16"/>
        <color rgb="FF000000"/>
        <rFont val="Times New Roman"/>
      </rPr>
      <t>shall […]</t>
    </r>
  </si>
  <si>
    <r>
      <t>(8) […] confiscation</t>
    </r>
    <r>
      <rPr>
        <b/>
        <sz val="16"/>
        <color rgb="FF000000"/>
        <rFont val="Times New Roman"/>
      </rPr>
      <t xml:space="preserve"> as defined by</t>
    </r>
    <r>
      <rPr>
        <sz val="16"/>
        <color rgb="FF000000"/>
        <rFont val="Times New Roman"/>
      </rPr>
      <t xml:space="preserve"> </t>
    </r>
    <r>
      <rPr>
        <i/>
        <sz val="16"/>
        <color rgb="FF000000"/>
        <rFont val="Times New Roman"/>
      </rPr>
      <t>Article 31</t>
    </r>
    <r>
      <rPr>
        <sz val="16"/>
        <color rgb="FF000000"/>
        <rFont val="Times New Roman"/>
      </rPr>
      <t xml:space="preserve"> can be imposed as a principal penalty […]</t>
    </r>
  </si>
  <si>
    <r>
      <t>(9) A g</t>
    </r>
    <r>
      <rPr>
        <i/>
        <sz val="16"/>
        <color rgb="FF000000"/>
        <rFont val="Times New Roman"/>
      </rPr>
      <t>rand ducal regulation</t>
    </r>
    <r>
      <rPr>
        <sz val="16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 xml:space="preserve">will </t>
    </r>
    <r>
      <rPr>
        <sz val="16"/>
        <color rgb="FF000000"/>
        <rFont val="Times New Roman"/>
      </rPr>
      <t>establish the extent and what may be part of the net invested assets […]</t>
    </r>
  </si>
  <si>
    <r>
      <t xml:space="preserve">(11) </t>
    </r>
    <r>
      <rPr>
        <i/>
        <sz val="16"/>
        <color rgb="FF000000"/>
        <rFont val="Times New Roman"/>
      </rPr>
      <t>A grand-ducal regulation</t>
    </r>
    <r>
      <rPr>
        <sz val="16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 xml:space="preserve">may </t>
    </r>
    <r>
      <rPr>
        <sz val="16"/>
        <color rgb="FF000000"/>
        <rFont val="Times New Roman"/>
      </rPr>
      <t>fix a minimum below which gifts will not be considered.</t>
    </r>
  </si>
  <si>
    <r>
      <t xml:space="preserve">(16) </t>
    </r>
    <r>
      <rPr>
        <b/>
        <sz val="16"/>
        <color rgb="FF000000"/>
        <rFont val="Times New Roman"/>
      </rPr>
      <t>For the application of</t>
    </r>
    <r>
      <rPr>
        <sz val="16"/>
        <color rgb="FF000000"/>
        <rFont val="Times New Roman"/>
      </rPr>
      <t xml:space="preserve"> </t>
    </r>
    <r>
      <rPr>
        <i/>
        <sz val="16"/>
        <color rgb="FF000000"/>
        <rFont val="Times New Roman"/>
      </rPr>
      <t>Article 114</t>
    </r>
    <r>
      <rPr>
        <sz val="16"/>
        <color rgb="FF000000"/>
        <rFont val="Times New Roman"/>
      </rPr>
      <t xml:space="preserve"> concerning the deferral of losses, losses are considered as not compensated […]</t>
    </r>
  </si>
  <si>
    <r>
      <t xml:space="preserve">(20) A new </t>
    </r>
    <r>
      <rPr>
        <i/>
        <sz val="16"/>
        <color rgb="FF000000"/>
        <rFont val="Times New Roman"/>
      </rPr>
      <t>paragraph 8</t>
    </r>
    <r>
      <rPr>
        <sz val="16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>is added</t>
    </r>
    <r>
      <rPr>
        <sz val="16"/>
        <color rgb="FF000000"/>
        <rFont val="Times New Roman"/>
      </rPr>
      <t xml:space="preserve"> with the following wording […]</t>
    </r>
  </si>
  <si>
    <r>
      <t xml:space="preserve">(21) In </t>
    </r>
    <r>
      <rPr>
        <i/>
        <sz val="16"/>
        <color rgb="FF000000"/>
        <rFont val="Times New Roman"/>
      </rPr>
      <t>paragraph 2</t>
    </r>
    <r>
      <rPr>
        <sz val="16"/>
        <color rgb="FF000000"/>
        <rFont val="Times New Roman"/>
      </rPr>
      <t>, the list of functions</t>
    </r>
    <r>
      <rPr>
        <b/>
        <sz val="16"/>
        <color rgb="FF000000"/>
        <rFont val="Times New Roman"/>
      </rPr>
      <t xml:space="preserve"> is completed</t>
    </r>
    <r>
      <rPr>
        <sz val="16"/>
        <color rgb="FF000000"/>
        <rFont val="Times New Roman"/>
      </rPr>
      <t xml:space="preserve"> as follows: "- mediator in the Public Service"</t>
    </r>
  </si>
  <si>
    <r>
      <t xml:space="preserve">(23) In </t>
    </r>
    <r>
      <rPr>
        <i/>
        <sz val="16"/>
        <color rgb="FF000000"/>
        <rFont val="Times New Roman"/>
      </rPr>
      <t>alinea 1</t>
    </r>
    <r>
      <rPr>
        <sz val="16"/>
        <color rgb="FF000000"/>
        <rFont val="Times New Roman"/>
      </rPr>
      <t xml:space="preserve">, the following words </t>
    </r>
    <r>
      <rPr>
        <b/>
        <sz val="16"/>
        <color rgb="FF000000"/>
        <rFont val="Times New Roman"/>
      </rPr>
      <t>are deleted</t>
    </r>
    <r>
      <rPr>
        <sz val="16"/>
        <color rgb="FF000000"/>
        <rFont val="Times New Roman"/>
      </rPr>
      <t>: "of Public Service and administrative reform"</t>
    </r>
  </si>
  <si>
    <r>
      <t xml:space="preserve">(24) The current </t>
    </r>
    <r>
      <rPr>
        <i/>
        <sz val="16"/>
        <color rgb="FF000000"/>
        <rFont val="Times New Roman"/>
      </rPr>
      <t>paragraph 3</t>
    </r>
    <r>
      <rPr>
        <b/>
        <sz val="16"/>
        <color rgb="FF000000"/>
        <rFont val="Times New Roman"/>
      </rPr>
      <t xml:space="preserve"> shall become</t>
    </r>
    <r>
      <rPr>
        <sz val="16"/>
        <color rgb="FF000000"/>
        <rFont val="Times New Roman"/>
      </rPr>
      <t xml:space="preserve"> the new </t>
    </r>
    <r>
      <rPr>
        <i/>
        <sz val="16"/>
        <color rgb="FF000000"/>
        <rFont val="Times New Roman"/>
      </rPr>
      <t>paragraph 1</t>
    </r>
  </si>
  <si>
    <r>
      <t>(25) In</t>
    </r>
    <r>
      <rPr>
        <i/>
        <sz val="16"/>
        <color rgb="FF000000"/>
        <rFont val="Times New Roman"/>
      </rPr>
      <t xml:space="preserve"> paragraph 2, alineas 2 and 3</t>
    </r>
    <r>
      <rPr>
        <sz val="16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>are replaced by</t>
    </r>
    <r>
      <rPr>
        <sz val="16"/>
        <color rgb="FF000000"/>
        <rFont val="Times New Roman"/>
      </rPr>
      <t xml:space="preserve"> the following paragraphs: […]</t>
    </r>
  </si>
  <si>
    <t>negativeform (53.44%)</t>
  </si>
  <si>
    <r>
      <t xml:space="preserve">(13) The following extraordinary incomes shall be considered as taxable incomes [...] provided they </t>
    </r>
    <r>
      <rPr>
        <b/>
        <sz val="16"/>
        <color rgb="FF000000"/>
        <rFont val="Times New Roman"/>
      </rPr>
      <t>do not fall</t>
    </r>
    <r>
      <rPr>
        <sz val="16"/>
        <color rgb="FF000000"/>
        <rFont val="Times New Roman"/>
      </rPr>
      <t xml:space="preserve"> within the provisions of </t>
    </r>
    <r>
      <rPr>
        <i/>
        <sz val="16"/>
        <color rgb="FF000000"/>
        <rFont val="Times New Roman"/>
      </rPr>
      <t>paragraph 2</t>
    </r>
  </si>
  <si>
    <t>also concerns (7.41%)</t>
  </si>
  <si>
    <t>applies to (66.67%)</t>
  </si>
  <si>
    <t>Following [+addition] (37.65%)</t>
  </si>
  <si>
    <t>derogation (29.31%)</t>
  </si>
  <si>
    <r>
      <t xml:space="preserve">(14) </t>
    </r>
    <r>
      <rPr>
        <b/>
        <sz val="16"/>
        <color rgb="FF000000"/>
        <rFont val="Times New Roman"/>
      </rPr>
      <t>Notwithstanding</t>
    </r>
    <r>
      <rPr>
        <sz val="16"/>
        <color rgb="FF000000"/>
        <rFont val="Times New Roman"/>
      </rPr>
      <t xml:space="preserve"> </t>
    </r>
    <r>
      <rPr>
        <i/>
        <sz val="16"/>
        <color rgb="FF000000"/>
        <rFont val="Times New Roman"/>
      </rPr>
      <t>alinea 1</t>
    </r>
    <r>
      <rPr>
        <sz val="16"/>
        <color rgb="FF000000"/>
        <rFont val="Times New Roman"/>
      </rPr>
      <t>, income that children earn from employment is not subject to […]</t>
    </r>
  </si>
  <si>
    <r>
      <t xml:space="preserve">(15) the provisions of </t>
    </r>
    <r>
      <rPr>
        <i/>
        <sz val="16"/>
        <color theme="1"/>
        <rFont val="Times New Roman"/>
      </rPr>
      <t>this subsection</t>
    </r>
    <r>
      <rPr>
        <sz val="16"/>
        <color theme="1"/>
        <rFont val="Times New Roman"/>
      </rPr>
      <t xml:space="preserve"> </t>
    </r>
    <r>
      <rPr>
        <b/>
        <sz val="16"/>
        <color theme="1"/>
        <rFont val="Times New Roman"/>
      </rPr>
      <t>shall apply to</t>
    </r>
    <r>
      <rPr>
        <sz val="16"/>
        <color theme="1"/>
        <rFont val="Times New Roman"/>
      </rPr>
      <t xml:space="preserve"> co-farmers of a collective enterprise, as if each farmer operated individually.</t>
    </r>
  </si>
  <si>
    <r>
      <t xml:space="preserve">(17) The </t>
    </r>
    <r>
      <rPr>
        <i/>
        <sz val="16"/>
        <color rgb="FF000000"/>
        <rFont val="Times New Roman"/>
      </rPr>
      <t>previous provision</t>
    </r>
    <r>
      <rPr>
        <sz val="16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>also concerns</t>
    </r>
    <r>
      <rPr>
        <sz val="16"/>
        <color rgb="FF000000"/>
        <rFont val="Times New Roman"/>
      </rPr>
      <t xml:space="preserve"> foreign personal income taxes […]</t>
    </r>
  </si>
  <si>
    <r>
      <t xml:space="preserve">(19) </t>
    </r>
    <r>
      <rPr>
        <b/>
        <sz val="16"/>
        <color rgb="FF000000"/>
        <rFont val="Times New Roman"/>
      </rPr>
      <t>Following</t>
    </r>
    <r>
      <rPr>
        <sz val="16"/>
        <color rgb="FF000000"/>
        <rFont val="Times New Roman"/>
      </rPr>
      <t xml:space="preserve"> </t>
    </r>
    <r>
      <rPr>
        <i/>
        <sz val="16"/>
        <color rgb="FF000000"/>
        <rFont val="Times New Roman"/>
      </rPr>
      <t>Article 16a</t>
    </r>
    <r>
      <rPr>
        <sz val="16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>is inserted a new</t>
    </r>
    <r>
      <rPr>
        <sz val="16"/>
        <color rgb="FF000000"/>
        <rFont val="Times New Roman"/>
      </rPr>
      <t xml:space="preserve"> </t>
    </r>
    <r>
      <rPr>
        <i/>
        <sz val="16"/>
        <color rgb="FF000000"/>
        <rFont val="Times New Roman"/>
      </rPr>
      <t>Article 16b</t>
    </r>
    <r>
      <rPr>
        <sz val="16"/>
        <color rgb="FF000000"/>
        <rFont val="Times New Roman"/>
      </rPr>
      <t xml:space="preserve"> […]</t>
    </r>
  </si>
  <si>
    <r>
      <t xml:space="preserve">(22) In </t>
    </r>
    <r>
      <rPr>
        <i/>
        <sz val="16"/>
        <color rgb="FF000000"/>
        <rFont val="Times New Roman"/>
      </rPr>
      <t>paragraph 2</t>
    </r>
    <r>
      <rPr>
        <sz val="16"/>
        <color rgb="FF000000"/>
        <rFont val="Times New Roman"/>
      </rPr>
      <t xml:space="preserve">, a new alinea </t>
    </r>
    <r>
      <rPr>
        <b/>
        <sz val="16"/>
        <color rgb="FF000000"/>
        <rFont val="Times New Roman"/>
      </rPr>
      <t>is inserted</t>
    </r>
    <r>
      <rPr>
        <sz val="16"/>
        <color rgb="FF000000"/>
        <rFont val="Times New Roman"/>
      </rPr>
      <t xml:space="preserve"> with the following wording […]</t>
    </r>
  </si>
  <si>
    <r>
      <t xml:space="preserve">(12) Interests on debts of every kind </t>
    </r>
    <r>
      <rPr>
        <b/>
        <sz val="16"/>
        <color rgb="FF000000"/>
        <rFont val="Times New Roman"/>
      </rPr>
      <t>not under</t>
    </r>
    <r>
      <rPr>
        <i/>
        <sz val="16"/>
        <color rgb="FF000000"/>
        <rFont val="Times New Roman"/>
      </rPr>
      <t xml:space="preserve"> alineas 2, 3 or 4</t>
    </r>
    <r>
      <rPr>
        <sz val="16"/>
        <color rgb="FF000000"/>
        <rFont val="Times New Roman"/>
      </rPr>
      <t xml:space="preserve"> and including loans, assets [...]</t>
    </r>
  </si>
  <si>
    <r>
      <t>(10) With regard to property acquired either free of charge or […], by a date</t>
    </r>
    <r>
      <rPr>
        <b/>
        <sz val="16"/>
        <color rgb="FF000000"/>
        <rFont val="Times New Roman"/>
      </rPr>
      <t xml:space="preserve"> to be provided by</t>
    </r>
    <r>
      <rPr>
        <sz val="16"/>
        <color rgb="FF000000"/>
        <rFont val="Times New Roman"/>
      </rPr>
      <t xml:space="preserve"> </t>
    </r>
    <r>
      <rPr>
        <i/>
        <sz val="16"/>
        <color rgb="FF000000"/>
        <rFont val="Times New Roman"/>
      </rPr>
      <t>a grand-ducal regulation</t>
    </r>
    <r>
      <rPr>
        <sz val="16"/>
        <color rgb="FF000000"/>
        <rFont val="Times New Roman"/>
      </rPr>
      <t>, the purchase or cost price is replaced by […]</t>
    </r>
  </si>
  <si>
    <t>Correctly Classified (TP)</t>
  </si>
  <si>
    <t>Unclassified (FN)</t>
  </si>
  <si>
    <t>Incorrectly Classified T1 (FP)</t>
  </si>
  <si>
    <t>Incorrectly Classified T2 (FN)</t>
  </si>
  <si>
    <t>Maxwell et al. [17]</t>
  </si>
  <si>
    <t>Hamdaqa et al. [13]</t>
  </si>
  <si>
    <t>Agregate Results</t>
  </si>
  <si>
    <t>Case Study over Canadian Legislation</t>
  </si>
  <si>
    <t>Case Study over Luxembourgish Legislation</t>
  </si>
  <si>
    <t>ITL</t>
  </si>
  <si>
    <t>ReformLaw</t>
  </si>
  <si>
    <t>SUM</t>
  </si>
  <si>
    <t>%</t>
  </si>
  <si>
    <t>Pattern Family</t>
  </si>
  <si>
    <t>Numbers</t>
  </si>
  <si>
    <t>None</t>
  </si>
  <si>
    <t>Application / s'appliquer</t>
  </si>
  <si>
    <t>au titre /prescrit / fins</t>
  </si>
  <si>
    <t>bénéficie</t>
  </si>
  <si>
    <t>conformement</t>
  </si>
  <si>
    <t>couvert</t>
  </si>
  <si>
    <t>d'après</t>
  </si>
  <si>
    <t>execution</t>
  </si>
  <si>
    <t>en vertu</t>
  </si>
  <si>
    <t>dans le cadre de</t>
  </si>
  <si>
    <t>dérivant</t>
  </si>
  <si>
    <t>dont question</t>
  </si>
  <si>
    <t>entrer dans</t>
  </si>
  <si>
    <t>entrer en vigueur</t>
  </si>
  <si>
    <t>pour autant que</t>
  </si>
  <si>
    <t>sans préjudice</t>
  </si>
  <si>
    <t xml:space="preserve">renfermé </t>
  </si>
  <si>
    <t>sans tomber</t>
  </si>
  <si>
    <t>sauf dérogation</t>
  </si>
  <si>
    <t>se degager</t>
  </si>
  <si>
    <t>selon</t>
  </si>
  <si>
    <t>sous réserve</t>
  </si>
  <si>
    <t>suivant</t>
  </si>
  <si>
    <t>sur la base</t>
  </si>
  <si>
    <t>condition</t>
  </si>
  <si>
    <t>limite</t>
  </si>
  <si>
    <t>conserve cette numérotation</t>
  </si>
  <si>
    <t xml:space="preserve">sous la réserve que </t>
  </si>
  <si>
    <t>au sens de</t>
  </si>
  <si>
    <t>aux termes</t>
  </si>
  <si>
    <t>décrit</t>
  </si>
  <si>
    <t>défini</t>
  </si>
  <si>
    <t>déterminé</t>
  </si>
  <si>
    <t>énuméré</t>
  </si>
  <si>
    <t>fixé</t>
  </si>
  <si>
    <t>établi</t>
  </si>
  <si>
    <t>il y a lieu d'entendre</t>
  </si>
  <si>
    <t>indiqué</t>
  </si>
  <si>
    <t>introduit</t>
  </si>
  <si>
    <t>mentionné</t>
  </si>
  <si>
    <t>prévu</t>
  </si>
  <si>
    <t>sous</t>
  </si>
  <si>
    <t>spécifié</t>
  </si>
  <si>
    <t>visé</t>
  </si>
  <si>
    <t>en dehors du champs d'application</t>
  </si>
  <si>
    <t>exclus</t>
  </si>
  <si>
    <t>exempté</t>
  </si>
  <si>
    <t>ne … pas</t>
  </si>
  <si>
    <t>non visé</t>
  </si>
  <si>
    <t>oppose</t>
  </si>
  <si>
    <t>par dérogation</t>
  </si>
  <si>
    <t>pas a classer</t>
  </si>
  <si>
    <t>pas applicable</t>
  </si>
  <si>
    <t>nonobstant</t>
  </si>
  <si>
    <t>sauf application</t>
  </si>
  <si>
    <t>delegation</t>
  </si>
  <si>
    <t>can/will do</t>
  </si>
  <si>
    <t>future</t>
  </si>
  <si>
    <t>infinitive</t>
  </si>
  <si>
    <t>RG</t>
  </si>
  <si>
    <t>application + …</t>
  </si>
  <si>
    <t>applicable + …</t>
  </si>
  <si>
    <t>appliquer + …</t>
  </si>
  <si>
    <t>aux fins d'application</t>
  </si>
  <si>
    <t>concerne</t>
  </si>
  <si>
    <t>dans l'hypothèse</t>
  </si>
  <si>
    <t>en vue de</t>
  </si>
  <si>
    <t>valoir pour</t>
  </si>
  <si>
    <t>Gen Amendment</t>
  </si>
  <si>
    <t>est/sont modifié(e)(s) comme suit</t>
  </si>
  <si>
    <t>est/sont modifié(e)(s) et complété(e)(s) comme suit</t>
  </si>
  <si>
    <t>Au/au/Aux/aux/A l’/A la suite/à la suite</t>
  </si>
  <si>
    <t>Addition</t>
  </si>
  <si>
    <t>est/sont complété(e)(s) par/comme suit</t>
  </si>
  <si>
    <t>est/sont ajouté(e)(s) à la suite des termes</t>
  </si>
  <si>
    <t>est/sont inséré(e)(s) un/des nouveau(x)/nouvel(les)</t>
  </si>
  <si>
    <t>est/sont ajouté(e)(s) un/des nouveau(x)/nouvel(les)</t>
  </si>
  <si>
    <t>à la suite des termes ... est/sont inséré(e)(s)</t>
  </si>
  <si>
    <t>Deletion</t>
  </si>
  <si>
    <t>est/sont supprimé(e)(s)</t>
  </si>
  <si>
    <t>le/les terme(s) … est/sont supprimé(e)(s)</t>
  </si>
  <si>
    <t>les caractères … est/sont supprimé(e)(s)</t>
  </si>
  <si>
    <t>Replacement</t>
  </si>
  <si>
    <t>est/sont (à chaque fois) remplacé(e)(s) par</t>
  </si>
  <si>
    <t>le/les terme(s) … est/sont remplacé(e)(s)</t>
  </si>
  <si>
    <t>la partie de phrase/le chiffre … est/sont remplacé(e)(s)</t>
  </si>
  <si>
    <t>Redesignation</t>
  </si>
  <si>
    <t>devenant le nouveau</t>
  </si>
  <si>
    <t>devenu le nouveau</t>
  </si>
  <si>
    <t>devient le nouveau</t>
  </si>
  <si>
    <t>Breaux 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</si>
</sst>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Calibri"/>
      <scheme val="minor"/>
    </font>
    <font>
      <sz val="10"/>
      <color theme="1"/>
      <name val="TimesNewRoman,Italic"/>
    </font>
    <font>
      <sz val="11"/>
      <color theme="1"/>
      <name val="CMR10"/>
    </font>
    <font>
      <sz val="16"/>
      <color theme="1"/>
      <name val="Times New Roman"/>
    </font>
    <font>
      <i/>
      <sz val="16"/>
      <color theme="1"/>
      <name val="Times New Roman"/>
    </font>
    <font>
      <sz val="16"/>
      <color rgb="FF000000"/>
      <name val="Times New Roman"/>
    </font>
    <font>
      <b/>
      <sz val="16"/>
      <color theme="1"/>
      <name val="Times New Roman"/>
    </font>
    <font>
      <sz val="16"/>
      <color theme="1"/>
      <name val="TimesNewRomanPSMT"/>
    </font>
    <font>
      <b/>
      <sz val="16"/>
      <color rgb="FF000000"/>
      <name val="Times New Roman"/>
    </font>
    <font>
      <i/>
      <sz val="16"/>
      <color rgb="FF000000"/>
      <name val="Times New Roman"/>
    </font>
    <font>
      <sz val="12"/>
      <color rgb="FF000000"/>
      <name val="Helvetica"/>
    </font>
    <font>
      <b/>
      <sz val="12"/>
      <color rgb="FF000000"/>
      <name val="Helvetica"/>
    </font>
    <font>
      <i/>
      <sz val="12"/>
      <color rgb="FF000000"/>
      <name val="Helvetica"/>
    </font>
    <font>
      <b/>
      <sz val="12"/>
      <name val="Helvetica"/>
    </font>
    <font>
      <b/>
      <sz val="12"/>
      <color theme="1"/>
      <name val="Calibri"/>
      <family val="2"/>
      <scheme val="minor"/>
    </font>
    <font>
      <b/>
      <sz val="12"/>
      <color theme="1"/>
      <name val="Helvetica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8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0" fontId="8" fillId="0" borderId="1" xfId="13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11" fillId="4" borderId="1" xfId="0" applyNumberFormat="1" applyFont="1" applyFill="1" applyBorder="1" applyAlignment="1">
      <alignment horizontal="center" vertical="center"/>
    </xf>
    <xf numFmtId="10" fontId="9" fillId="0" borderId="1" xfId="1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 shrinkToFi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0" fillId="0" borderId="0" xfId="0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10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10" fontId="16" fillId="4" borderId="1" xfId="0" applyNumberFormat="1" applyFont="1" applyFill="1" applyBorder="1" applyAlignment="1">
      <alignment horizontal="center"/>
    </xf>
    <xf numFmtId="10" fontId="16" fillId="5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10" fontId="16" fillId="2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8" fillId="4" borderId="0" xfId="0" applyFont="1" applyFill="1" applyAlignment="1">
      <alignment horizontal="left" wrapText="1"/>
    </xf>
    <xf numFmtId="10" fontId="16" fillId="2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/>
    <xf numFmtId="10" fontId="21" fillId="0" borderId="14" xfId="0" applyNumberFormat="1" applyFont="1" applyBorder="1" applyAlignment="1">
      <alignment horizontal="center" vertical="center"/>
    </xf>
    <xf numFmtId="9" fontId="21" fillId="0" borderId="15" xfId="0" applyNumberFormat="1" applyFont="1" applyBorder="1"/>
    <xf numFmtId="0" fontId="21" fillId="0" borderId="6" xfId="0" applyFont="1" applyBorder="1"/>
    <xf numFmtId="10" fontId="21" fillId="0" borderId="20" xfId="0" applyNumberFormat="1" applyFont="1" applyBorder="1"/>
    <xf numFmtId="0" fontId="21" fillId="0" borderId="21" xfId="0" applyFont="1" applyBorder="1"/>
    <xf numFmtId="10" fontId="21" fillId="0" borderId="22" xfId="0" applyNumberFormat="1" applyFont="1" applyBorder="1"/>
    <xf numFmtId="10" fontId="21" fillId="0" borderId="23" xfId="0" applyNumberFormat="1" applyFont="1" applyBorder="1"/>
    <xf numFmtId="0" fontId="21" fillId="0" borderId="24" xfId="0" applyFont="1" applyBorder="1"/>
    <xf numFmtId="0" fontId="21" fillId="0" borderId="25" xfId="0" applyFont="1" applyBorder="1"/>
    <xf numFmtId="10" fontId="21" fillId="0" borderId="26" xfId="0" applyNumberFormat="1" applyFont="1" applyBorder="1"/>
    <xf numFmtId="10" fontId="21" fillId="0" borderId="27" xfId="0" applyNumberFormat="1" applyFont="1" applyBorder="1"/>
    <xf numFmtId="0" fontId="21" fillId="0" borderId="30" xfId="0" applyFont="1" applyBorder="1"/>
    <xf numFmtId="10" fontId="21" fillId="0" borderId="31" xfId="0" applyNumberFormat="1" applyFont="1" applyBorder="1"/>
    <xf numFmtId="0" fontId="21" fillId="0" borderId="30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0" fontId="21" fillId="0" borderId="24" xfId="0" applyFont="1" applyBorder="1" applyAlignment="1">
      <alignment wrapText="1"/>
    </xf>
    <xf numFmtId="0" fontId="21" fillId="0" borderId="4" xfId="0" applyFont="1" applyBorder="1"/>
    <xf numFmtId="0" fontId="21" fillId="0" borderId="6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11" fillId="4" borderId="1" xfId="13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0" fontId="21" fillId="0" borderId="29" xfId="0" applyNumberFormat="1" applyFont="1" applyBorder="1" applyAlignment="1">
      <alignment horizontal="center" vertical="center"/>
    </xf>
    <xf numFmtId="10" fontId="21" fillId="0" borderId="19" xfId="0" applyNumberFormat="1" applyFont="1" applyBorder="1" applyAlignment="1">
      <alignment horizontal="center" vertical="center"/>
    </xf>
    <xf numFmtId="10" fontId="21" fillId="0" borderId="18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10" fontId="21" fillId="0" borderId="35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10" fontId="21" fillId="0" borderId="33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6" fillId="0" borderId="8" xfId="0" applyNumberFormat="1" applyFont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 vertical="center"/>
    </xf>
    <xf numFmtId="10" fontId="16" fillId="0" borderId="10" xfId="0" applyNumberFormat="1" applyFont="1" applyBorder="1" applyAlignment="1">
      <alignment horizontal="center" vertical="center"/>
    </xf>
    <xf numFmtId="10" fontId="16" fillId="0" borderId="11" xfId="0" applyNumberFormat="1" applyFont="1" applyBorder="1" applyAlignment="1">
      <alignment horizontal="center" vertical="center"/>
    </xf>
    <xf numFmtId="10" fontId="16" fillId="0" borderId="5" xfId="0" applyNumberFormat="1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38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Normal" xfId="0" builtinId="0"/>
    <cellStyle name="Percent" xfId="1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6"/>
  <sheetViews>
    <sheetView tabSelected="1" topLeftCell="A2" workbookViewId="0">
      <selection activeCell="C5" sqref="C5"/>
    </sheetView>
  </sheetViews>
  <sheetFormatPr baseColWidth="10" defaultRowHeight="15" x14ac:dyDescent="0"/>
  <cols>
    <col min="1" max="1" width="20" customWidth="1"/>
    <col min="2" max="2" width="37" customWidth="1"/>
    <col min="3" max="3" width="13.6640625" customWidth="1"/>
    <col min="4" max="4" width="17" customWidth="1"/>
    <col min="5" max="5" width="14" bestFit="1" customWidth="1"/>
    <col min="6" max="6" width="13.6640625" bestFit="1" customWidth="1"/>
    <col min="7" max="7" width="10.5" customWidth="1"/>
    <col min="8" max="8" width="11.5" customWidth="1"/>
  </cols>
  <sheetData>
    <row r="4" spans="1:9" ht="18">
      <c r="A4" s="73" t="s">
        <v>56</v>
      </c>
      <c r="B4" s="73" t="s">
        <v>9</v>
      </c>
      <c r="C4" s="73" t="s">
        <v>23</v>
      </c>
      <c r="D4" s="73"/>
      <c r="E4" s="73"/>
      <c r="F4" s="83" t="s">
        <v>22</v>
      </c>
      <c r="G4" s="73" t="s">
        <v>53</v>
      </c>
      <c r="H4" s="73" t="s">
        <v>54</v>
      </c>
    </row>
    <row r="5" spans="1:9" ht="36">
      <c r="A5" s="73"/>
      <c r="B5" s="73"/>
      <c r="C5" s="14" t="s">
        <v>219</v>
      </c>
      <c r="D5" s="14" t="s">
        <v>119</v>
      </c>
      <c r="E5" s="14" t="s">
        <v>118</v>
      </c>
      <c r="F5" s="83"/>
      <c r="G5" s="73"/>
      <c r="H5" s="73"/>
    </row>
    <row r="6" spans="1:9" ht="36">
      <c r="A6" s="8" t="s">
        <v>7</v>
      </c>
      <c r="B6" s="8" t="s">
        <v>57</v>
      </c>
      <c r="C6" s="11" t="s">
        <v>45</v>
      </c>
      <c r="D6" s="10" t="s">
        <v>33</v>
      </c>
      <c r="E6" s="11" t="s">
        <v>45</v>
      </c>
      <c r="F6" s="13">
        <f t="shared" ref="F6:F16" si="0">G6/$G$19</f>
        <v>0.1603336422613531</v>
      </c>
      <c r="G6" s="9">
        <v>173</v>
      </c>
      <c r="H6" s="9">
        <v>24</v>
      </c>
      <c r="I6" s="3"/>
    </row>
    <row r="7" spans="1:9" ht="36">
      <c r="A7" s="8" t="s">
        <v>8</v>
      </c>
      <c r="B7" s="8" t="s">
        <v>58</v>
      </c>
      <c r="C7" s="10" t="s">
        <v>25</v>
      </c>
      <c r="D7" s="11" t="s">
        <v>45</v>
      </c>
      <c r="E7" s="10" t="s">
        <v>25</v>
      </c>
      <c r="F7" s="13">
        <f t="shared" si="0"/>
        <v>1.7608897126969416E-2</v>
      </c>
      <c r="G7" s="9">
        <v>19</v>
      </c>
      <c r="H7" s="9">
        <v>4</v>
      </c>
    </row>
    <row r="8" spans="1:9" ht="36">
      <c r="A8" s="8" t="s">
        <v>9</v>
      </c>
      <c r="B8" s="8" t="s">
        <v>59</v>
      </c>
      <c r="C8" s="12" t="s">
        <v>26</v>
      </c>
      <c r="D8" s="10" t="s">
        <v>26</v>
      </c>
      <c r="E8" s="10" t="s">
        <v>26</v>
      </c>
      <c r="F8" s="13">
        <f t="shared" si="0"/>
        <v>0.30954587581093607</v>
      </c>
      <c r="G8" s="9">
        <v>334</v>
      </c>
      <c r="H8" s="9">
        <v>7</v>
      </c>
    </row>
    <row r="9" spans="1:9" ht="72">
      <c r="A9" s="8" t="s">
        <v>10</v>
      </c>
      <c r="B9" s="8" t="s">
        <v>60</v>
      </c>
      <c r="C9" s="12" t="s">
        <v>45</v>
      </c>
      <c r="D9" s="12" t="s">
        <v>45</v>
      </c>
      <c r="E9" s="10" t="s">
        <v>27</v>
      </c>
      <c r="F9" s="13">
        <f t="shared" si="0"/>
        <v>0.10472659870250231</v>
      </c>
      <c r="G9" s="9">
        <v>113</v>
      </c>
      <c r="H9" s="9">
        <v>4</v>
      </c>
    </row>
    <row r="10" spans="1:9" ht="54">
      <c r="A10" s="8" t="s">
        <v>11</v>
      </c>
      <c r="B10" s="8" t="s">
        <v>62</v>
      </c>
      <c r="C10" s="10" t="s">
        <v>24</v>
      </c>
      <c r="D10" s="12" t="s">
        <v>45</v>
      </c>
      <c r="E10" s="10" t="s">
        <v>24</v>
      </c>
      <c r="F10" s="13">
        <f t="shared" si="0"/>
        <v>6.1167747914735865E-2</v>
      </c>
      <c r="G10" s="9">
        <v>66</v>
      </c>
      <c r="H10" s="9">
        <v>11</v>
      </c>
      <c r="I10" s="3"/>
    </row>
    <row r="11" spans="1:9" ht="36">
      <c r="A11" s="8" t="s">
        <v>12</v>
      </c>
      <c r="B11" s="8" t="s">
        <v>61</v>
      </c>
      <c r="C11" s="10" t="s">
        <v>29</v>
      </c>
      <c r="D11" s="10" t="s">
        <v>28</v>
      </c>
      <c r="E11" s="11" t="s">
        <v>45</v>
      </c>
      <c r="F11" s="13">
        <f t="shared" si="0"/>
        <v>2.5023169601482854E-2</v>
      </c>
      <c r="G11" s="9">
        <v>27</v>
      </c>
      <c r="H11" s="9">
        <v>8</v>
      </c>
    </row>
    <row r="12" spans="1:9" ht="72">
      <c r="A12" s="8" t="s">
        <v>13</v>
      </c>
      <c r="B12" s="8" t="s">
        <v>64</v>
      </c>
      <c r="C12" s="12" t="s">
        <v>45</v>
      </c>
      <c r="D12" s="12" t="s">
        <v>45</v>
      </c>
      <c r="E12" s="11" t="s">
        <v>45</v>
      </c>
      <c r="F12" s="13">
        <f t="shared" si="0"/>
        <v>0.15013901760889714</v>
      </c>
      <c r="G12" s="9">
        <v>162</v>
      </c>
      <c r="H12" s="9">
        <v>3</v>
      </c>
    </row>
    <row r="13" spans="1:9" ht="54">
      <c r="A13" s="8" t="s">
        <v>55</v>
      </c>
      <c r="B13" s="8" t="s">
        <v>65</v>
      </c>
      <c r="C13" s="12" t="s">
        <v>45</v>
      </c>
      <c r="D13" s="10" t="s">
        <v>14</v>
      </c>
      <c r="E13" s="11" t="s">
        <v>45</v>
      </c>
      <c r="F13" s="13">
        <f t="shared" si="0"/>
        <v>4.077849860982391E-2</v>
      </c>
      <c r="G13" s="9">
        <v>44</v>
      </c>
      <c r="H13" s="9">
        <v>6</v>
      </c>
    </row>
    <row r="14" spans="1:9" ht="36">
      <c r="A14" s="8" t="s">
        <v>46</v>
      </c>
      <c r="B14" s="8" t="s">
        <v>63</v>
      </c>
      <c r="C14" s="12" t="s">
        <v>45</v>
      </c>
      <c r="D14" s="10" t="s">
        <v>31</v>
      </c>
      <c r="E14" s="12" t="s">
        <v>45</v>
      </c>
      <c r="F14" s="13">
        <f t="shared" si="0"/>
        <v>3.5217794253938832E-2</v>
      </c>
      <c r="G14" s="9">
        <v>38</v>
      </c>
      <c r="H14" s="9">
        <v>3</v>
      </c>
    </row>
    <row r="15" spans="1:9" ht="54">
      <c r="A15" s="8" t="s">
        <v>47</v>
      </c>
      <c r="B15" s="8" t="s">
        <v>66</v>
      </c>
      <c r="C15" s="12" t="s">
        <v>45</v>
      </c>
      <c r="D15" s="10" t="s">
        <v>30</v>
      </c>
      <c r="E15" s="12" t="s">
        <v>45</v>
      </c>
      <c r="F15" s="13">
        <f t="shared" si="0"/>
        <v>1.4828544949026877E-2</v>
      </c>
      <c r="G15" s="9">
        <v>16</v>
      </c>
      <c r="H15" s="9">
        <v>1</v>
      </c>
    </row>
    <row r="16" spans="1:9" ht="54">
      <c r="A16" s="8" t="s">
        <v>48</v>
      </c>
      <c r="B16" s="8" t="s">
        <v>67</v>
      </c>
      <c r="C16" s="12" t="s">
        <v>45</v>
      </c>
      <c r="D16" s="10" t="s">
        <v>32</v>
      </c>
      <c r="E16" s="11" t="s">
        <v>45</v>
      </c>
      <c r="F16" s="13">
        <f t="shared" si="0"/>
        <v>7.4142724745134378E-2</v>
      </c>
      <c r="G16" s="9">
        <v>80</v>
      </c>
      <c r="H16" s="9">
        <v>1</v>
      </c>
      <c r="I16" s="4"/>
    </row>
    <row r="17" spans="1:9" ht="7" customHeight="1">
      <c r="A17" s="80"/>
      <c r="B17" s="81"/>
      <c r="C17" s="81"/>
      <c r="D17" s="81"/>
      <c r="E17" s="81"/>
      <c r="F17" s="81"/>
      <c r="G17" s="81"/>
      <c r="H17" s="82"/>
      <c r="I17" s="4"/>
    </row>
    <row r="18" spans="1:9" ht="18">
      <c r="A18" s="77" t="s">
        <v>50</v>
      </c>
      <c r="B18" s="78"/>
      <c r="C18" s="78"/>
      <c r="D18" s="78"/>
      <c r="E18" s="79"/>
      <c r="F18" s="18">
        <f>G18/$G$19</f>
        <v>6.4874884151992582E-3</v>
      </c>
      <c r="G18" s="16">
        <v>7</v>
      </c>
      <c r="H18" s="7"/>
    </row>
    <row r="19" spans="1:9" ht="18">
      <c r="A19" s="74" t="s">
        <v>49</v>
      </c>
      <c r="B19" s="75"/>
      <c r="C19" s="75"/>
      <c r="D19" s="75"/>
      <c r="E19" s="76"/>
      <c r="F19" s="17">
        <f>SUM(F6:F18)</f>
        <v>1</v>
      </c>
      <c r="G19" s="15">
        <f>SUM(G6:G18)</f>
        <v>1079</v>
      </c>
      <c r="H19" s="15">
        <f>SUM(H6:H16)</f>
        <v>72</v>
      </c>
      <c r="I19" s="5"/>
    </row>
    <row r="20" spans="1:9">
      <c r="I20" s="5"/>
    </row>
    <row r="21" spans="1:9">
      <c r="I21" s="5"/>
    </row>
    <row r="22" spans="1:9">
      <c r="I22" s="5"/>
    </row>
    <row r="23" spans="1:9">
      <c r="I23" s="5"/>
    </row>
    <row r="25" spans="1:9">
      <c r="I25" s="4"/>
    </row>
    <row r="26" spans="1:9">
      <c r="I26" s="6"/>
    </row>
  </sheetData>
  <mergeCells count="9">
    <mergeCell ref="G4:G5"/>
    <mergeCell ref="H4:H5"/>
    <mergeCell ref="A19:E19"/>
    <mergeCell ref="A18:E18"/>
    <mergeCell ref="A17:H17"/>
    <mergeCell ref="A4:A5"/>
    <mergeCell ref="B4:B5"/>
    <mergeCell ref="F4:F5"/>
    <mergeCell ref="C4:E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34" workbookViewId="0">
      <selection activeCell="O38" sqref="O38"/>
    </sheetView>
  </sheetViews>
  <sheetFormatPr baseColWidth="10" defaultRowHeight="15" x14ac:dyDescent="0"/>
  <cols>
    <col min="6" max="6" width="29.6640625" bestFit="1" customWidth="1"/>
    <col min="7" max="7" width="8.6640625" bestFit="1" customWidth="1"/>
  </cols>
  <sheetData>
    <row r="1" spans="1:8" ht="16" thickBot="1">
      <c r="A1" s="50"/>
      <c r="B1" s="51" t="s">
        <v>123</v>
      </c>
      <c r="C1" s="51" t="s">
        <v>124</v>
      </c>
      <c r="D1" s="51" t="s">
        <v>125</v>
      </c>
      <c r="E1" s="51" t="s">
        <v>126</v>
      </c>
      <c r="F1" s="50" t="s">
        <v>127</v>
      </c>
      <c r="G1" s="51" t="s">
        <v>128</v>
      </c>
      <c r="H1" s="51" t="s">
        <v>126</v>
      </c>
    </row>
    <row r="2" spans="1:8" ht="16" thickBot="1">
      <c r="A2" s="52" t="s">
        <v>50</v>
      </c>
      <c r="B2" s="53">
        <v>7</v>
      </c>
      <c r="C2" s="53">
        <v>0</v>
      </c>
      <c r="D2" s="53">
        <v>7</v>
      </c>
      <c r="E2" s="54">
        <v>6.4999999999999997E-3</v>
      </c>
      <c r="F2" s="53" t="s">
        <v>129</v>
      </c>
      <c r="G2" s="53">
        <v>7</v>
      </c>
      <c r="H2" s="55">
        <v>1</v>
      </c>
    </row>
    <row r="3" spans="1:8">
      <c r="A3" s="84" t="s">
        <v>7</v>
      </c>
      <c r="B3" s="87">
        <v>174</v>
      </c>
      <c r="C3" s="87">
        <v>7</v>
      </c>
      <c r="D3" s="87">
        <v>181</v>
      </c>
      <c r="E3" s="90">
        <v>0.16769999999999999</v>
      </c>
      <c r="F3" s="56" t="s">
        <v>130</v>
      </c>
      <c r="G3" s="56">
        <v>40</v>
      </c>
      <c r="H3" s="57">
        <v>0.221</v>
      </c>
    </row>
    <row r="4" spans="1:8">
      <c r="A4" s="85"/>
      <c r="B4" s="88"/>
      <c r="C4" s="88"/>
      <c r="D4" s="88"/>
      <c r="E4" s="91"/>
      <c r="F4" s="56" t="s">
        <v>131</v>
      </c>
      <c r="G4" s="56">
        <v>4</v>
      </c>
      <c r="H4" s="57">
        <v>2.2100000000000002E-2</v>
      </c>
    </row>
    <row r="5" spans="1:8">
      <c r="A5" s="85"/>
      <c r="B5" s="88"/>
      <c r="C5" s="88"/>
      <c r="D5" s="88"/>
      <c r="E5" s="91"/>
      <c r="F5" s="56" t="s">
        <v>132</v>
      </c>
      <c r="G5" s="56">
        <v>4</v>
      </c>
      <c r="H5" s="57">
        <v>2.2100000000000002E-2</v>
      </c>
    </row>
    <row r="6" spans="1:8">
      <c r="A6" s="85"/>
      <c r="B6" s="88"/>
      <c r="C6" s="88"/>
      <c r="D6" s="88"/>
      <c r="E6" s="91"/>
      <c r="F6" s="56" t="s">
        <v>133</v>
      </c>
      <c r="G6" s="56">
        <v>24</v>
      </c>
      <c r="H6" s="57">
        <v>0.1326</v>
      </c>
    </row>
    <row r="7" spans="1:8">
      <c r="A7" s="85"/>
      <c r="B7" s="88"/>
      <c r="C7" s="88"/>
      <c r="D7" s="88"/>
      <c r="E7" s="91"/>
      <c r="F7" s="56" t="s">
        <v>134</v>
      </c>
      <c r="G7" s="56">
        <v>4</v>
      </c>
      <c r="H7" s="57">
        <v>2.2100000000000002E-2</v>
      </c>
    </row>
    <row r="8" spans="1:8">
      <c r="A8" s="85"/>
      <c r="B8" s="88"/>
      <c r="C8" s="88"/>
      <c r="D8" s="88"/>
      <c r="E8" s="91"/>
      <c r="F8" s="56" t="s">
        <v>135</v>
      </c>
      <c r="G8" s="56">
        <v>11</v>
      </c>
      <c r="H8" s="57">
        <v>6.08E-2</v>
      </c>
    </row>
    <row r="9" spans="1:8">
      <c r="A9" s="85"/>
      <c r="B9" s="88"/>
      <c r="C9" s="88"/>
      <c r="D9" s="88"/>
      <c r="E9" s="91"/>
      <c r="F9" s="56" t="s">
        <v>136</v>
      </c>
      <c r="G9" s="56">
        <v>5</v>
      </c>
      <c r="H9" s="57">
        <v>2.76E-2</v>
      </c>
    </row>
    <row r="10" spans="1:8">
      <c r="A10" s="85"/>
      <c r="B10" s="88"/>
      <c r="C10" s="88"/>
      <c r="D10" s="88"/>
      <c r="E10" s="91"/>
      <c r="F10" s="56" t="s">
        <v>137</v>
      </c>
      <c r="G10" s="56">
        <v>33</v>
      </c>
      <c r="H10" s="57">
        <v>0.18229999999999999</v>
      </c>
    </row>
    <row r="11" spans="1:8">
      <c r="A11" s="85"/>
      <c r="B11" s="88"/>
      <c r="C11" s="88"/>
      <c r="D11" s="88"/>
      <c r="E11" s="91"/>
      <c r="F11" s="56" t="s">
        <v>138</v>
      </c>
      <c r="G11" s="56">
        <v>1</v>
      </c>
      <c r="H11" s="57">
        <v>5.4999999999999997E-3</v>
      </c>
    </row>
    <row r="12" spans="1:8">
      <c r="A12" s="85"/>
      <c r="B12" s="88"/>
      <c r="C12" s="88"/>
      <c r="D12" s="88"/>
      <c r="E12" s="91"/>
      <c r="F12" s="56" t="s">
        <v>139</v>
      </c>
      <c r="G12" s="56">
        <v>1</v>
      </c>
      <c r="H12" s="57">
        <v>5.4999999999999997E-3</v>
      </c>
    </row>
    <row r="13" spans="1:8">
      <c r="A13" s="85"/>
      <c r="B13" s="88"/>
      <c r="C13" s="88"/>
      <c r="D13" s="88"/>
      <c r="E13" s="91"/>
      <c r="F13" s="56" t="s">
        <v>140</v>
      </c>
      <c r="G13" s="56">
        <v>1</v>
      </c>
      <c r="H13" s="57">
        <v>5.4999999999999997E-3</v>
      </c>
    </row>
    <row r="14" spans="1:8">
      <c r="A14" s="85"/>
      <c r="B14" s="88"/>
      <c r="C14" s="88"/>
      <c r="D14" s="88"/>
      <c r="E14" s="91"/>
      <c r="F14" s="56" t="s">
        <v>141</v>
      </c>
      <c r="G14" s="56">
        <v>4</v>
      </c>
      <c r="H14" s="57">
        <v>2.2100000000000002E-2</v>
      </c>
    </row>
    <row r="15" spans="1:8">
      <c r="A15" s="85"/>
      <c r="B15" s="88"/>
      <c r="C15" s="88"/>
      <c r="D15" s="88"/>
      <c r="E15" s="91"/>
      <c r="F15" s="56" t="s">
        <v>142</v>
      </c>
      <c r="G15" s="56">
        <v>5</v>
      </c>
      <c r="H15" s="57">
        <v>2.76E-2</v>
      </c>
    </row>
    <row r="16" spans="1:8">
      <c r="A16" s="85"/>
      <c r="B16" s="88"/>
      <c r="C16" s="88"/>
      <c r="D16" s="88"/>
      <c r="E16" s="91"/>
      <c r="F16" s="56" t="s">
        <v>143</v>
      </c>
      <c r="G16" s="56">
        <v>1</v>
      </c>
      <c r="H16" s="57">
        <v>5.4999999999999997E-3</v>
      </c>
    </row>
    <row r="17" spans="1:8">
      <c r="A17" s="85"/>
      <c r="B17" s="88"/>
      <c r="C17" s="88"/>
      <c r="D17" s="88"/>
      <c r="E17" s="91"/>
      <c r="F17" s="56" t="s">
        <v>144</v>
      </c>
      <c r="G17" s="56">
        <v>9</v>
      </c>
      <c r="H17" s="57">
        <v>4.9700000000000001E-2</v>
      </c>
    </row>
    <row r="18" spans="1:8">
      <c r="A18" s="85"/>
      <c r="B18" s="88"/>
      <c r="C18" s="88"/>
      <c r="D18" s="88"/>
      <c r="E18" s="91"/>
      <c r="F18" s="56" t="s">
        <v>145</v>
      </c>
      <c r="G18" s="56">
        <v>1</v>
      </c>
      <c r="H18" s="57">
        <v>5.4999999999999997E-3</v>
      </c>
    </row>
    <row r="19" spans="1:8">
      <c r="A19" s="85"/>
      <c r="B19" s="88"/>
      <c r="C19" s="88"/>
      <c r="D19" s="88"/>
      <c r="E19" s="91"/>
      <c r="F19" s="56" t="s">
        <v>146</v>
      </c>
      <c r="G19" s="56">
        <v>1</v>
      </c>
      <c r="H19" s="57">
        <v>5.4999999999999997E-3</v>
      </c>
    </row>
    <row r="20" spans="1:8">
      <c r="A20" s="85"/>
      <c r="B20" s="88"/>
      <c r="C20" s="88"/>
      <c r="D20" s="88"/>
      <c r="E20" s="91"/>
      <c r="F20" s="56" t="s">
        <v>147</v>
      </c>
      <c r="G20" s="56">
        <v>1</v>
      </c>
      <c r="H20" s="57">
        <v>5.4999999999999997E-3</v>
      </c>
    </row>
    <row r="21" spans="1:8">
      <c r="A21" s="85"/>
      <c r="B21" s="88"/>
      <c r="C21" s="88"/>
      <c r="D21" s="88"/>
      <c r="E21" s="91"/>
      <c r="F21" s="56" t="s">
        <v>148</v>
      </c>
      <c r="G21" s="56">
        <v>5</v>
      </c>
      <c r="H21" s="57">
        <v>2.76E-2</v>
      </c>
    </row>
    <row r="22" spans="1:8">
      <c r="A22" s="85"/>
      <c r="B22" s="88"/>
      <c r="C22" s="88"/>
      <c r="D22" s="88"/>
      <c r="E22" s="91"/>
      <c r="F22" s="56" t="s">
        <v>149</v>
      </c>
      <c r="G22" s="56">
        <v>9</v>
      </c>
      <c r="H22" s="57">
        <v>4.9700000000000001E-2</v>
      </c>
    </row>
    <row r="23" spans="1:8">
      <c r="A23" s="85"/>
      <c r="B23" s="88"/>
      <c r="C23" s="88"/>
      <c r="D23" s="88"/>
      <c r="E23" s="91"/>
      <c r="F23" s="56" t="s">
        <v>150</v>
      </c>
      <c r="G23" s="56">
        <v>2</v>
      </c>
      <c r="H23" s="57">
        <v>1.0999999999999999E-2</v>
      </c>
    </row>
    <row r="24" spans="1:8">
      <c r="A24" s="85"/>
      <c r="B24" s="88"/>
      <c r="C24" s="88"/>
      <c r="D24" s="88"/>
      <c r="E24" s="91"/>
      <c r="F24" s="56" t="s">
        <v>151</v>
      </c>
      <c r="G24" s="56">
        <v>5</v>
      </c>
      <c r="H24" s="57">
        <v>2.76E-2</v>
      </c>
    </row>
    <row r="25" spans="1:8" ht="16" thickBot="1">
      <c r="A25" s="86"/>
      <c r="B25" s="89"/>
      <c r="C25" s="89"/>
      <c r="D25" s="89"/>
      <c r="E25" s="92"/>
      <c r="F25" s="58" t="s">
        <v>152</v>
      </c>
      <c r="G25" s="58">
        <v>2</v>
      </c>
      <c r="H25" s="59">
        <v>1.0999999999999999E-2</v>
      </c>
    </row>
    <row r="26" spans="1:8">
      <c r="A26" s="96" t="s">
        <v>8</v>
      </c>
      <c r="B26" s="97">
        <v>18</v>
      </c>
      <c r="C26" s="97">
        <v>1</v>
      </c>
      <c r="D26" s="97">
        <v>19</v>
      </c>
      <c r="E26" s="98">
        <v>1.7600000000000001E-2</v>
      </c>
      <c r="F26" s="56" t="s">
        <v>153</v>
      </c>
      <c r="G26" s="56">
        <v>13</v>
      </c>
      <c r="H26" s="60">
        <v>0.68420000000000003</v>
      </c>
    </row>
    <row r="27" spans="1:8">
      <c r="A27" s="85"/>
      <c r="B27" s="88"/>
      <c r="C27" s="88"/>
      <c r="D27" s="88"/>
      <c r="E27" s="91"/>
      <c r="F27" s="56" t="s">
        <v>154</v>
      </c>
      <c r="G27" s="56">
        <v>4</v>
      </c>
      <c r="H27" s="57">
        <v>0.21049999999999999</v>
      </c>
    </row>
    <row r="28" spans="1:8">
      <c r="A28" s="85"/>
      <c r="B28" s="88"/>
      <c r="C28" s="88"/>
      <c r="D28" s="88"/>
      <c r="E28" s="91"/>
      <c r="F28" s="61" t="s">
        <v>155</v>
      </c>
      <c r="G28" s="61">
        <v>1</v>
      </c>
      <c r="H28" s="57">
        <v>5.2600000000000001E-2</v>
      </c>
    </row>
    <row r="29" spans="1:8" ht="16" thickBot="1">
      <c r="A29" s="86"/>
      <c r="B29" s="89"/>
      <c r="C29" s="89"/>
      <c r="D29" s="89"/>
      <c r="E29" s="92"/>
      <c r="F29" s="62" t="s">
        <v>156</v>
      </c>
      <c r="G29" s="62">
        <v>1</v>
      </c>
      <c r="H29" s="57">
        <v>5.2600000000000001E-2</v>
      </c>
    </row>
    <row r="30" spans="1:8">
      <c r="A30" s="96" t="s">
        <v>9</v>
      </c>
      <c r="B30" s="97">
        <v>334</v>
      </c>
      <c r="C30" s="97">
        <v>0</v>
      </c>
      <c r="D30" s="97">
        <v>334</v>
      </c>
      <c r="E30" s="98">
        <v>0.3095</v>
      </c>
      <c r="F30" s="56" t="s">
        <v>157</v>
      </c>
      <c r="G30" s="56">
        <v>74</v>
      </c>
      <c r="H30" s="63">
        <v>0.22159999999999999</v>
      </c>
    </row>
    <row r="31" spans="1:8">
      <c r="A31" s="85"/>
      <c r="B31" s="88"/>
      <c r="C31" s="88"/>
      <c r="D31" s="88"/>
      <c r="E31" s="91"/>
      <c r="F31" s="56" t="s">
        <v>158</v>
      </c>
      <c r="G31" s="56">
        <v>6</v>
      </c>
      <c r="H31" s="57">
        <v>1.7999999999999999E-2</v>
      </c>
    </row>
    <row r="32" spans="1:8">
      <c r="A32" s="85"/>
      <c r="B32" s="88"/>
      <c r="C32" s="88"/>
      <c r="D32" s="88"/>
      <c r="E32" s="91"/>
      <c r="F32" s="56" t="s">
        <v>159</v>
      </c>
      <c r="G32" s="56">
        <v>1</v>
      </c>
      <c r="H32" s="57">
        <v>3.0000000000000001E-3</v>
      </c>
    </row>
    <row r="33" spans="1:8">
      <c r="A33" s="85"/>
      <c r="B33" s="88"/>
      <c r="C33" s="88"/>
      <c r="D33" s="88"/>
      <c r="E33" s="91"/>
      <c r="F33" s="56" t="s">
        <v>160</v>
      </c>
      <c r="G33" s="56">
        <v>8</v>
      </c>
      <c r="H33" s="57">
        <v>2.4E-2</v>
      </c>
    </row>
    <row r="34" spans="1:8">
      <c r="A34" s="85"/>
      <c r="B34" s="88"/>
      <c r="C34" s="88"/>
      <c r="D34" s="88"/>
      <c r="E34" s="91"/>
      <c r="F34" s="56" t="s">
        <v>161</v>
      </c>
      <c r="G34" s="56">
        <v>1</v>
      </c>
      <c r="H34" s="57">
        <v>3.0000000000000001E-3</v>
      </c>
    </row>
    <row r="35" spans="1:8">
      <c r="A35" s="85"/>
      <c r="B35" s="88"/>
      <c r="C35" s="88"/>
      <c r="D35" s="88"/>
      <c r="E35" s="91"/>
      <c r="F35" s="56" t="s">
        <v>140</v>
      </c>
      <c r="G35" s="56">
        <v>1</v>
      </c>
      <c r="H35" s="57">
        <v>3.0000000000000001E-3</v>
      </c>
    </row>
    <row r="36" spans="1:8">
      <c r="A36" s="85"/>
      <c r="B36" s="88"/>
      <c r="C36" s="88"/>
      <c r="D36" s="88"/>
      <c r="E36" s="91"/>
      <c r="F36" s="56" t="s">
        <v>162</v>
      </c>
      <c r="G36" s="56">
        <v>3</v>
      </c>
      <c r="H36" s="57">
        <v>8.9999999999999993E-3</v>
      </c>
    </row>
    <row r="37" spans="1:8">
      <c r="A37" s="85"/>
      <c r="B37" s="88"/>
      <c r="C37" s="88"/>
      <c r="D37" s="88"/>
      <c r="E37" s="91"/>
      <c r="F37" s="56" t="s">
        <v>163</v>
      </c>
      <c r="G37" s="56">
        <v>1</v>
      </c>
      <c r="H37" s="57">
        <v>3.0000000000000001E-3</v>
      </c>
    </row>
    <row r="38" spans="1:8">
      <c r="A38" s="85"/>
      <c r="B38" s="88"/>
      <c r="C38" s="88"/>
      <c r="D38" s="88"/>
      <c r="E38" s="91"/>
      <c r="F38" s="56" t="s">
        <v>164</v>
      </c>
      <c r="G38" s="56">
        <v>1</v>
      </c>
      <c r="H38" s="57">
        <v>3.0000000000000001E-3</v>
      </c>
    </row>
    <row r="39" spans="1:8">
      <c r="A39" s="85"/>
      <c r="B39" s="88"/>
      <c r="C39" s="88"/>
      <c r="D39" s="88"/>
      <c r="E39" s="91"/>
      <c r="F39" s="56" t="s">
        <v>165</v>
      </c>
      <c r="G39" s="56">
        <v>1</v>
      </c>
      <c r="H39" s="57">
        <v>3.0000000000000001E-3</v>
      </c>
    </row>
    <row r="40" spans="1:8">
      <c r="A40" s="85"/>
      <c r="B40" s="88"/>
      <c r="C40" s="88"/>
      <c r="D40" s="88"/>
      <c r="E40" s="91"/>
      <c r="F40" s="56" t="s">
        <v>166</v>
      </c>
      <c r="G40" s="56">
        <v>2</v>
      </c>
      <c r="H40" s="57">
        <v>6.0000000000000001E-3</v>
      </c>
    </row>
    <row r="41" spans="1:8">
      <c r="A41" s="85"/>
      <c r="B41" s="88"/>
      <c r="C41" s="88"/>
      <c r="D41" s="88"/>
      <c r="E41" s="91"/>
      <c r="F41" s="56" t="s">
        <v>167</v>
      </c>
      <c r="G41" s="56">
        <v>1</v>
      </c>
      <c r="H41" s="57">
        <v>3.0000000000000001E-3</v>
      </c>
    </row>
    <row r="42" spans="1:8">
      <c r="A42" s="85"/>
      <c r="B42" s="88"/>
      <c r="C42" s="88"/>
      <c r="D42" s="88"/>
      <c r="E42" s="91"/>
      <c r="F42" s="56" t="s">
        <v>168</v>
      </c>
      <c r="G42" s="56">
        <v>2</v>
      </c>
      <c r="H42" s="57">
        <v>6.0000000000000001E-3</v>
      </c>
    </row>
    <row r="43" spans="1:8">
      <c r="A43" s="85"/>
      <c r="B43" s="88"/>
      <c r="C43" s="88"/>
      <c r="D43" s="88"/>
      <c r="E43" s="91"/>
      <c r="F43" s="56" t="s">
        <v>169</v>
      </c>
      <c r="G43" s="56">
        <v>43</v>
      </c>
      <c r="H43" s="57">
        <v>0.12870000000000001</v>
      </c>
    </row>
    <row r="44" spans="1:8">
      <c r="A44" s="85"/>
      <c r="B44" s="88"/>
      <c r="C44" s="88"/>
      <c r="D44" s="88"/>
      <c r="E44" s="91"/>
      <c r="F44" s="56" t="s">
        <v>170</v>
      </c>
      <c r="G44" s="56">
        <v>2</v>
      </c>
      <c r="H44" s="57">
        <v>6.0000000000000001E-3</v>
      </c>
    </row>
    <row r="45" spans="1:8">
      <c r="A45" s="85"/>
      <c r="B45" s="88"/>
      <c r="C45" s="88"/>
      <c r="D45" s="88"/>
      <c r="E45" s="91"/>
      <c r="F45" s="56" t="s">
        <v>171</v>
      </c>
      <c r="G45" s="56">
        <v>12</v>
      </c>
      <c r="H45" s="57">
        <v>3.5900000000000001E-2</v>
      </c>
    </row>
    <row r="46" spans="1:8" ht="16" thickBot="1">
      <c r="A46" s="93"/>
      <c r="B46" s="94"/>
      <c r="C46" s="94"/>
      <c r="D46" s="94"/>
      <c r="E46" s="95"/>
      <c r="F46" s="61" t="s">
        <v>172</v>
      </c>
      <c r="G46" s="61">
        <v>175</v>
      </c>
      <c r="H46" s="64">
        <v>0.52400000000000002</v>
      </c>
    </row>
    <row r="47" spans="1:8">
      <c r="A47" s="84" t="s">
        <v>11</v>
      </c>
      <c r="B47" s="87">
        <v>56</v>
      </c>
      <c r="C47" s="87">
        <v>2</v>
      </c>
      <c r="D47" s="87">
        <v>58</v>
      </c>
      <c r="E47" s="90">
        <v>5.3800000000000001E-2</v>
      </c>
      <c r="F47" s="65" t="s">
        <v>173</v>
      </c>
      <c r="G47" s="65">
        <v>1</v>
      </c>
      <c r="H47" s="63">
        <v>1.72E-2</v>
      </c>
    </row>
    <row r="48" spans="1:8">
      <c r="A48" s="85"/>
      <c r="B48" s="88"/>
      <c r="C48" s="88"/>
      <c r="D48" s="88"/>
      <c r="E48" s="91"/>
      <c r="F48" s="56" t="s">
        <v>174</v>
      </c>
      <c r="G48" s="56">
        <v>2</v>
      </c>
      <c r="H48" s="57">
        <v>3.4500000000000003E-2</v>
      </c>
    </row>
    <row r="49" spans="1:8">
      <c r="A49" s="85"/>
      <c r="B49" s="88"/>
      <c r="C49" s="88"/>
      <c r="D49" s="88"/>
      <c r="E49" s="91"/>
      <c r="F49" s="56" t="s">
        <v>24</v>
      </c>
      <c r="G49" s="56">
        <v>3</v>
      </c>
      <c r="H49" s="57">
        <v>5.1700000000000003E-2</v>
      </c>
    </row>
    <row r="50" spans="1:8">
      <c r="A50" s="85"/>
      <c r="B50" s="88"/>
      <c r="C50" s="88"/>
      <c r="D50" s="88"/>
      <c r="E50" s="91"/>
      <c r="F50" s="56" t="s">
        <v>175</v>
      </c>
      <c r="G50" s="56">
        <v>1</v>
      </c>
      <c r="H50" s="57">
        <v>1.72E-2</v>
      </c>
    </row>
    <row r="51" spans="1:8">
      <c r="A51" s="85"/>
      <c r="B51" s="88"/>
      <c r="C51" s="88"/>
      <c r="D51" s="88"/>
      <c r="E51" s="91"/>
      <c r="F51" s="56" t="s">
        <v>176</v>
      </c>
      <c r="G51" s="56">
        <v>6</v>
      </c>
      <c r="H51" s="57">
        <v>0.10340000000000001</v>
      </c>
    </row>
    <row r="52" spans="1:8">
      <c r="A52" s="85"/>
      <c r="B52" s="88"/>
      <c r="C52" s="88"/>
      <c r="D52" s="88"/>
      <c r="E52" s="91"/>
      <c r="F52" s="56" t="s">
        <v>177</v>
      </c>
      <c r="G52" s="56">
        <v>13</v>
      </c>
      <c r="H52" s="57">
        <v>0.22409999999999999</v>
      </c>
    </row>
    <row r="53" spans="1:8">
      <c r="A53" s="85"/>
      <c r="B53" s="88"/>
      <c r="C53" s="88"/>
      <c r="D53" s="88"/>
      <c r="E53" s="91"/>
      <c r="F53" s="56" t="s">
        <v>178</v>
      </c>
      <c r="G53" s="56">
        <v>1</v>
      </c>
      <c r="H53" s="57">
        <v>1.72E-2</v>
      </c>
    </row>
    <row r="54" spans="1:8">
      <c r="A54" s="85"/>
      <c r="B54" s="88"/>
      <c r="C54" s="88"/>
      <c r="D54" s="88"/>
      <c r="E54" s="91"/>
      <c r="F54" s="56" t="s">
        <v>179</v>
      </c>
      <c r="G54" s="56">
        <v>17</v>
      </c>
      <c r="H54" s="57">
        <v>0.29310000000000003</v>
      </c>
    </row>
    <row r="55" spans="1:8">
      <c r="A55" s="85"/>
      <c r="B55" s="88"/>
      <c r="C55" s="88"/>
      <c r="D55" s="88"/>
      <c r="E55" s="91"/>
      <c r="F55" s="56" t="s">
        <v>180</v>
      </c>
      <c r="G55" s="56">
        <v>1</v>
      </c>
      <c r="H55" s="57">
        <v>1.72E-2</v>
      </c>
    </row>
    <row r="56" spans="1:8">
      <c r="A56" s="85"/>
      <c r="B56" s="88"/>
      <c r="C56" s="88"/>
      <c r="D56" s="88"/>
      <c r="E56" s="91"/>
      <c r="F56" s="56" t="s">
        <v>181</v>
      </c>
      <c r="G56" s="56">
        <v>12</v>
      </c>
      <c r="H56" s="57">
        <v>0.2069</v>
      </c>
    </row>
    <row r="57" spans="1:8">
      <c r="A57" s="85"/>
      <c r="B57" s="88"/>
      <c r="C57" s="88"/>
      <c r="D57" s="88"/>
      <c r="E57" s="91"/>
      <c r="F57" s="61" t="s">
        <v>182</v>
      </c>
      <c r="G57" s="61">
        <v>8</v>
      </c>
      <c r="H57" s="64">
        <v>0.13789999999999999</v>
      </c>
    </row>
    <row r="58" spans="1:8" ht="16" thickBot="1">
      <c r="A58" s="86"/>
      <c r="B58" s="89"/>
      <c r="C58" s="89"/>
      <c r="D58" s="89"/>
      <c r="E58" s="92"/>
      <c r="F58" s="62" t="s">
        <v>183</v>
      </c>
      <c r="G58" s="62">
        <v>1</v>
      </c>
      <c r="H58" s="66">
        <v>1.72E-2</v>
      </c>
    </row>
    <row r="59" spans="1:8">
      <c r="A59" s="96" t="s">
        <v>184</v>
      </c>
      <c r="B59" s="97">
        <v>113</v>
      </c>
      <c r="C59" s="97">
        <v>0</v>
      </c>
      <c r="D59" s="97">
        <v>113</v>
      </c>
      <c r="E59" s="98">
        <v>0.1047</v>
      </c>
      <c r="F59" s="56" t="s">
        <v>185</v>
      </c>
      <c r="G59" s="56">
        <v>14</v>
      </c>
      <c r="H59" s="57">
        <v>0.1239</v>
      </c>
    </row>
    <row r="60" spans="1:8">
      <c r="A60" s="85"/>
      <c r="B60" s="88"/>
      <c r="C60" s="88"/>
      <c r="D60" s="88"/>
      <c r="E60" s="91"/>
      <c r="F60" s="56" t="s">
        <v>186</v>
      </c>
      <c r="G60" s="56">
        <v>63</v>
      </c>
      <c r="H60" s="57">
        <v>0.5575</v>
      </c>
    </row>
    <row r="61" spans="1:8">
      <c r="A61" s="85"/>
      <c r="B61" s="88"/>
      <c r="C61" s="88"/>
      <c r="D61" s="88"/>
      <c r="E61" s="91"/>
      <c r="F61" s="56" t="s">
        <v>187</v>
      </c>
      <c r="G61" s="56">
        <v>30</v>
      </c>
      <c r="H61" s="57">
        <v>0.26550000000000001</v>
      </c>
    </row>
    <row r="62" spans="1:8" ht="16" thickBot="1">
      <c r="A62" s="86"/>
      <c r="B62" s="89"/>
      <c r="C62" s="89"/>
      <c r="D62" s="89"/>
      <c r="E62" s="92"/>
      <c r="F62" s="58" t="s">
        <v>188</v>
      </c>
      <c r="G62" s="58">
        <v>6</v>
      </c>
      <c r="H62" s="59">
        <v>5.3100000000000001E-2</v>
      </c>
    </row>
    <row r="63" spans="1:8">
      <c r="A63" s="96" t="s">
        <v>12</v>
      </c>
      <c r="B63" s="97">
        <v>27</v>
      </c>
      <c r="C63" s="97">
        <v>0</v>
      </c>
      <c r="D63" s="97">
        <v>27</v>
      </c>
      <c r="E63" s="98">
        <v>2.5000000000000001E-2</v>
      </c>
      <c r="F63" s="56" t="s">
        <v>189</v>
      </c>
      <c r="G63" s="56">
        <v>11</v>
      </c>
      <c r="H63" s="57">
        <v>0.40739999999999998</v>
      </c>
    </row>
    <row r="64" spans="1:8">
      <c r="A64" s="85"/>
      <c r="B64" s="88"/>
      <c r="C64" s="88"/>
      <c r="D64" s="88"/>
      <c r="E64" s="91"/>
      <c r="F64" s="56" t="s">
        <v>190</v>
      </c>
      <c r="G64" s="56">
        <v>4</v>
      </c>
      <c r="H64" s="57">
        <v>0.14810000000000001</v>
      </c>
    </row>
    <row r="65" spans="1:8">
      <c r="A65" s="85"/>
      <c r="B65" s="88"/>
      <c r="C65" s="88"/>
      <c r="D65" s="88"/>
      <c r="E65" s="91"/>
      <c r="F65" s="56" t="s">
        <v>191</v>
      </c>
      <c r="G65" s="56">
        <v>3</v>
      </c>
      <c r="H65" s="57">
        <v>0.1111</v>
      </c>
    </row>
    <row r="66" spans="1:8">
      <c r="A66" s="85"/>
      <c r="B66" s="88"/>
      <c r="C66" s="88"/>
      <c r="D66" s="88"/>
      <c r="E66" s="91"/>
      <c r="F66" s="56" t="s">
        <v>192</v>
      </c>
      <c r="G66" s="56">
        <v>2</v>
      </c>
      <c r="H66" s="57">
        <v>7.4099999999999999E-2</v>
      </c>
    </row>
    <row r="67" spans="1:8">
      <c r="A67" s="85"/>
      <c r="B67" s="88"/>
      <c r="C67" s="88"/>
      <c r="D67" s="88"/>
      <c r="E67" s="91"/>
      <c r="F67" s="56" t="s">
        <v>193</v>
      </c>
      <c r="G67" s="56">
        <v>2</v>
      </c>
      <c r="H67" s="57">
        <v>7.4099999999999999E-2</v>
      </c>
    </row>
    <row r="68" spans="1:8">
      <c r="A68" s="85"/>
      <c r="B68" s="88"/>
      <c r="C68" s="88"/>
      <c r="D68" s="88"/>
      <c r="E68" s="91"/>
      <c r="F68" s="56" t="s">
        <v>194</v>
      </c>
      <c r="G68" s="56">
        <v>1</v>
      </c>
      <c r="H68" s="57">
        <v>3.6999999999999998E-2</v>
      </c>
    </row>
    <row r="69" spans="1:8">
      <c r="A69" s="85"/>
      <c r="B69" s="88"/>
      <c r="C69" s="88"/>
      <c r="D69" s="88"/>
      <c r="E69" s="91"/>
      <c r="F69" s="56" t="s">
        <v>195</v>
      </c>
      <c r="G69" s="56">
        <v>3</v>
      </c>
      <c r="H69" s="57">
        <v>0.1111</v>
      </c>
    </row>
    <row r="70" spans="1:8" ht="16" thickBot="1">
      <c r="A70" s="93"/>
      <c r="B70" s="94"/>
      <c r="C70" s="94"/>
      <c r="D70" s="94"/>
      <c r="E70" s="95"/>
      <c r="F70" s="61" t="s">
        <v>196</v>
      </c>
      <c r="G70" s="61">
        <v>1</v>
      </c>
      <c r="H70" s="64">
        <v>3.6999999999999998E-2</v>
      </c>
    </row>
    <row r="71" spans="1:8">
      <c r="A71" s="84" t="s">
        <v>197</v>
      </c>
      <c r="B71" s="87">
        <v>0</v>
      </c>
      <c r="C71" s="87">
        <v>162</v>
      </c>
      <c r="D71" s="87">
        <v>162</v>
      </c>
      <c r="E71" s="90">
        <v>0.15010000000000001</v>
      </c>
      <c r="F71" s="67" t="s">
        <v>198</v>
      </c>
      <c r="G71" s="67">
        <v>98</v>
      </c>
      <c r="H71" s="63">
        <v>0.60489999999999999</v>
      </c>
    </row>
    <row r="72" spans="1:8" ht="30">
      <c r="A72" s="85"/>
      <c r="B72" s="88"/>
      <c r="C72" s="88"/>
      <c r="D72" s="88"/>
      <c r="E72" s="91"/>
      <c r="F72" s="68" t="s">
        <v>199</v>
      </c>
      <c r="G72" s="68">
        <v>3</v>
      </c>
      <c r="H72" s="57">
        <v>1.8499999999999999E-2</v>
      </c>
    </row>
    <row r="73" spans="1:8" ht="31" thickBot="1">
      <c r="A73" s="86"/>
      <c r="B73" s="89"/>
      <c r="C73" s="89"/>
      <c r="D73" s="89"/>
      <c r="E73" s="92"/>
      <c r="F73" s="69" t="s">
        <v>200</v>
      </c>
      <c r="G73" s="69">
        <v>61</v>
      </c>
      <c r="H73" s="59">
        <v>0.3765</v>
      </c>
    </row>
    <row r="74" spans="1:8" ht="30">
      <c r="A74" s="96" t="s">
        <v>201</v>
      </c>
      <c r="B74" s="97">
        <v>0</v>
      </c>
      <c r="C74" s="97">
        <v>44</v>
      </c>
      <c r="D74" s="97">
        <v>44</v>
      </c>
      <c r="E74" s="98">
        <v>4.0800000000000003E-2</v>
      </c>
      <c r="F74" s="68" t="s">
        <v>199</v>
      </c>
      <c r="G74" s="68">
        <v>3</v>
      </c>
      <c r="H74" s="57">
        <v>6.8199999999999997E-2</v>
      </c>
    </row>
    <row r="75" spans="1:8" ht="30">
      <c r="A75" s="85"/>
      <c r="B75" s="88"/>
      <c r="C75" s="88"/>
      <c r="D75" s="88"/>
      <c r="E75" s="91"/>
      <c r="F75" s="68" t="s">
        <v>202</v>
      </c>
      <c r="G75" s="68">
        <v>13</v>
      </c>
      <c r="H75" s="57">
        <v>0.29549999999999998</v>
      </c>
    </row>
    <row r="76" spans="1:8" ht="30">
      <c r="A76" s="85"/>
      <c r="B76" s="88"/>
      <c r="C76" s="88"/>
      <c r="D76" s="88"/>
      <c r="E76" s="91"/>
      <c r="F76" s="68" t="s">
        <v>203</v>
      </c>
      <c r="G76" s="68">
        <v>1</v>
      </c>
      <c r="H76" s="57">
        <v>2.2700000000000001E-2</v>
      </c>
    </row>
    <row r="77" spans="1:8" ht="30">
      <c r="A77" s="85"/>
      <c r="B77" s="88"/>
      <c r="C77" s="88"/>
      <c r="D77" s="88"/>
      <c r="E77" s="91"/>
      <c r="F77" s="68" t="s">
        <v>204</v>
      </c>
      <c r="G77" s="68">
        <v>9</v>
      </c>
      <c r="H77" s="57">
        <v>0.20449999999999999</v>
      </c>
    </row>
    <row r="78" spans="1:8" ht="30">
      <c r="A78" s="85"/>
      <c r="B78" s="88"/>
      <c r="C78" s="88"/>
      <c r="D78" s="88"/>
      <c r="E78" s="91"/>
      <c r="F78" s="68" t="s">
        <v>205</v>
      </c>
      <c r="G78" s="68">
        <v>17</v>
      </c>
      <c r="H78" s="57">
        <v>0.38640000000000002</v>
      </c>
    </row>
    <row r="79" spans="1:8" ht="31" thickBot="1">
      <c r="A79" s="93"/>
      <c r="B79" s="94"/>
      <c r="C79" s="94"/>
      <c r="D79" s="94"/>
      <c r="E79" s="95"/>
      <c r="F79" s="70" t="s">
        <v>206</v>
      </c>
      <c r="G79" s="70">
        <v>1</v>
      </c>
      <c r="H79" s="64">
        <v>2.2700000000000001E-2</v>
      </c>
    </row>
    <row r="80" spans="1:8">
      <c r="A80" s="84" t="s">
        <v>207</v>
      </c>
      <c r="B80" s="87">
        <v>0</v>
      </c>
      <c r="C80" s="87">
        <v>38</v>
      </c>
      <c r="D80" s="87">
        <v>38</v>
      </c>
      <c r="E80" s="90">
        <v>3.5200000000000002E-2</v>
      </c>
      <c r="F80" s="67" t="s">
        <v>208</v>
      </c>
      <c r="G80" s="67">
        <v>26</v>
      </c>
      <c r="H80" s="63">
        <v>0.68420000000000003</v>
      </c>
    </row>
    <row r="81" spans="1:8" ht="30">
      <c r="A81" s="85"/>
      <c r="B81" s="88"/>
      <c r="C81" s="88"/>
      <c r="D81" s="88"/>
      <c r="E81" s="91"/>
      <c r="F81" s="68" t="s">
        <v>209</v>
      </c>
      <c r="G81" s="68">
        <v>11</v>
      </c>
      <c r="H81" s="57">
        <v>0.28949999999999998</v>
      </c>
    </row>
    <row r="82" spans="1:8" ht="31" thickBot="1">
      <c r="A82" s="93"/>
      <c r="B82" s="94"/>
      <c r="C82" s="94"/>
      <c r="D82" s="94"/>
      <c r="E82" s="95"/>
      <c r="F82" s="70" t="s">
        <v>210</v>
      </c>
      <c r="G82" s="70">
        <v>1</v>
      </c>
      <c r="H82" s="64">
        <v>2.63E-2</v>
      </c>
    </row>
    <row r="83" spans="1:8" ht="30">
      <c r="A83" s="84" t="s">
        <v>211</v>
      </c>
      <c r="B83" s="87">
        <v>0</v>
      </c>
      <c r="C83" s="87">
        <v>80</v>
      </c>
      <c r="D83" s="87">
        <v>80</v>
      </c>
      <c r="E83" s="90">
        <v>7.4099999999999999E-2</v>
      </c>
      <c r="F83" s="67" t="s">
        <v>212</v>
      </c>
      <c r="G83" s="67">
        <v>36</v>
      </c>
      <c r="H83" s="63">
        <v>0.45</v>
      </c>
    </row>
    <row r="84" spans="1:8" ht="30">
      <c r="A84" s="85"/>
      <c r="B84" s="88"/>
      <c r="C84" s="88"/>
      <c r="D84" s="88"/>
      <c r="E84" s="91"/>
      <c r="F84" s="68" t="s">
        <v>213</v>
      </c>
      <c r="G84" s="68">
        <v>40</v>
      </c>
      <c r="H84" s="57">
        <v>0.5</v>
      </c>
    </row>
    <row r="85" spans="1:8" ht="31" thickBot="1">
      <c r="A85" s="93"/>
      <c r="B85" s="94"/>
      <c r="C85" s="94"/>
      <c r="D85" s="94"/>
      <c r="E85" s="95"/>
      <c r="F85" s="70" t="s">
        <v>214</v>
      </c>
      <c r="G85" s="70">
        <v>4</v>
      </c>
      <c r="H85" s="64">
        <v>0.05</v>
      </c>
    </row>
    <row r="86" spans="1:8">
      <c r="A86" s="84" t="s">
        <v>215</v>
      </c>
      <c r="B86" s="87">
        <v>0</v>
      </c>
      <c r="C86" s="87">
        <v>16</v>
      </c>
      <c r="D86" s="87">
        <v>16</v>
      </c>
      <c r="E86" s="90">
        <v>1.4800000000000001E-2</v>
      </c>
      <c r="F86" s="65" t="s">
        <v>216</v>
      </c>
      <c r="G86" s="65">
        <v>12</v>
      </c>
      <c r="H86" s="63">
        <v>0.75</v>
      </c>
    </row>
    <row r="87" spans="1:8">
      <c r="A87" s="85"/>
      <c r="B87" s="88"/>
      <c r="C87" s="88"/>
      <c r="D87" s="88"/>
      <c r="E87" s="91"/>
      <c r="F87" s="56" t="s">
        <v>217</v>
      </c>
      <c r="G87" s="56">
        <v>3</v>
      </c>
      <c r="H87" s="57">
        <v>0.1875</v>
      </c>
    </row>
    <row r="88" spans="1:8" ht="16" thickBot="1">
      <c r="A88" s="86"/>
      <c r="B88" s="89"/>
      <c r="C88" s="89"/>
      <c r="D88" s="89"/>
      <c r="E88" s="92"/>
      <c r="F88" s="58" t="s">
        <v>218</v>
      </c>
      <c r="G88" s="58">
        <v>1</v>
      </c>
      <c r="H88" s="59">
        <v>6.25E-2</v>
      </c>
    </row>
    <row r="89" spans="1:8">
      <c r="A89" s="71" t="s">
        <v>49</v>
      </c>
      <c r="B89" s="72">
        <v>729</v>
      </c>
      <c r="C89" s="72">
        <v>350</v>
      </c>
      <c r="D89" s="72">
        <v>1079</v>
      </c>
      <c r="E89" s="72"/>
      <c r="F89" s="72"/>
      <c r="G89" s="72">
        <v>1079</v>
      </c>
      <c r="H89" s="72"/>
    </row>
  </sheetData>
  <mergeCells count="55">
    <mergeCell ref="A26:A29"/>
    <mergeCell ref="B26:B29"/>
    <mergeCell ref="C26:C29"/>
    <mergeCell ref="D26:D29"/>
    <mergeCell ref="E26:E29"/>
    <mergeCell ref="A3:A25"/>
    <mergeCell ref="B3:B25"/>
    <mergeCell ref="C3:C25"/>
    <mergeCell ref="D3:D25"/>
    <mergeCell ref="E3:E25"/>
    <mergeCell ref="A47:A58"/>
    <mergeCell ref="B47:B58"/>
    <mergeCell ref="C47:C58"/>
    <mergeCell ref="D47:D58"/>
    <mergeCell ref="E47:E58"/>
    <mergeCell ref="A30:A46"/>
    <mergeCell ref="B30:B46"/>
    <mergeCell ref="C30:C46"/>
    <mergeCell ref="D30:D46"/>
    <mergeCell ref="E30:E46"/>
    <mergeCell ref="A63:A70"/>
    <mergeCell ref="B63:B70"/>
    <mergeCell ref="C63:C70"/>
    <mergeCell ref="D63:D70"/>
    <mergeCell ref="E63:E70"/>
    <mergeCell ref="A59:A62"/>
    <mergeCell ref="B59:B62"/>
    <mergeCell ref="C59:C62"/>
    <mergeCell ref="D59:D62"/>
    <mergeCell ref="E59:E62"/>
    <mergeCell ref="A74:A79"/>
    <mergeCell ref="B74:B79"/>
    <mergeCell ref="C74:C79"/>
    <mergeCell ref="D74:D79"/>
    <mergeCell ref="E74:E79"/>
    <mergeCell ref="A71:A73"/>
    <mergeCell ref="B71:B73"/>
    <mergeCell ref="C71:C73"/>
    <mergeCell ref="D71:D73"/>
    <mergeCell ref="E71:E73"/>
    <mergeCell ref="A83:A85"/>
    <mergeCell ref="B83:B85"/>
    <mergeCell ref="C83:C85"/>
    <mergeCell ref="D83:D85"/>
    <mergeCell ref="E83:E85"/>
    <mergeCell ref="A80:A82"/>
    <mergeCell ref="B80:B82"/>
    <mergeCell ref="C80:C82"/>
    <mergeCell ref="D80:D82"/>
    <mergeCell ref="E80:E82"/>
    <mergeCell ref="A86:A88"/>
    <mergeCell ref="B86:B88"/>
    <mergeCell ref="C86:C88"/>
    <mergeCell ref="D86:D88"/>
    <mergeCell ref="E86:E8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4"/>
  <sheetViews>
    <sheetView zoomScale="125" zoomScaleNormal="125" zoomScalePageLayoutView="125" workbookViewId="0">
      <selection activeCell="G19" sqref="G19"/>
    </sheetView>
  </sheetViews>
  <sheetFormatPr baseColWidth="10" defaultRowHeight="15" x14ac:dyDescent="0"/>
  <cols>
    <col min="2" max="2" width="21.6640625" customWidth="1"/>
    <col min="3" max="3" width="40.1640625" style="1" customWidth="1"/>
    <col min="4" max="4" width="75.33203125" customWidth="1"/>
    <col min="10" max="10" width="127.1640625" customWidth="1"/>
  </cols>
  <sheetData>
    <row r="2" spans="2:4" ht="36">
      <c r="B2" s="23" t="s">
        <v>56</v>
      </c>
      <c r="C2" s="45" t="s">
        <v>69</v>
      </c>
      <c r="D2" s="45" t="s">
        <v>68</v>
      </c>
    </row>
    <row r="3" spans="2:4" ht="18">
      <c r="B3" s="100" t="s">
        <v>70</v>
      </c>
      <c r="C3" s="21" t="s">
        <v>85</v>
      </c>
      <c r="D3" s="20" t="s">
        <v>51</v>
      </c>
    </row>
    <row r="4" spans="2:4" ht="54">
      <c r="B4" s="100"/>
      <c r="C4" s="21" t="s">
        <v>34</v>
      </c>
      <c r="D4" s="20" t="s">
        <v>86</v>
      </c>
    </row>
    <row r="5" spans="2:4" ht="36">
      <c r="B5" s="100"/>
      <c r="C5" s="21" t="s">
        <v>81</v>
      </c>
      <c r="D5" s="20" t="s">
        <v>87</v>
      </c>
    </row>
    <row r="6" spans="2:4" ht="36">
      <c r="B6" s="99" t="s">
        <v>71</v>
      </c>
      <c r="C6" s="22" t="s">
        <v>35</v>
      </c>
      <c r="D6" s="24" t="s">
        <v>88</v>
      </c>
    </row>
    <row r="7" spans="2:4" ht="54">
      <c r="B7" s="99"/>
      <c r="C7" s="22" t="s">
        <v>36</v>
      </c>
      <c r="D7" s="25" t="s">
        <v>89</v>
      </c>
    </row>
    <row r="8" spans="2:4" ht="36">
      <c r="B8" s="100" t="s">
        <v>72</v>
      </c>
      <c r="C8" s="21" t="s">
        <v>37</v>
      </c>
      <c r="D8" s="8" t="s">
        <v>90</v>
      </c>
    </row>
    <row r="9" spans="2:4" ht="54">
      <c r="B9" s="100"/>
      <c r="C9" s="21" t="s">
        <v>38</v>
      </c>
      <c r="D9" s="20" t="s">
        <v>91</v>
      </c>
    </row>
    <row r="10" spans="2:4" ht="36">
      <c r="B10" s="100"/>
      <c r="C10" s="21" t="s">
        <v>39</v>
      </c>
      <c r="D10" s="20" t="s">
        <v>92</v>
      </c>
    </row>
    <row r="11" spans="2:4" ht="36">
      <c r="B11" s="99" t="s">
        <v>73</v>
      </c>
      <c r="C11" s="22" t="s">
        <v>82</v>
      </c>
      <c r="D11" s="24" t="s">
        <v>93</v>
      </c>
    </row>
    <row r="12" spans="2:4" ht="54">
      <c r="B12" s="99"/>
      <c r="C12" s="22" t="s">
        <v>40</v>
      </c>
      <c r="D12" s="24" t="s">
        <v>113</v>
      </c>
    </row>
    <row r="13" spans="2:4" ht="36">
      <c r="B13" s="99"/>
      <c r="C13" s="22" t="s">
        <v>83</v>
      </c>
      <c r="D13" s="24" t="s">
        <v>94</v>
      </c>
    </row>
    <row r="14" spans="2:4" ht="36">
      <c r="B14" s="100" t="s">
        <v>74</v>
      </c>
      <c r="C14" s="101" t="s">
        <v>101</v>
      </c>
      <c r="D14" s="20" t="s">
        <v>112</v>
      </c>
    </row>
    <row r="15" spans="2:4" ht="54">
      <c r="B15" s="100"/>
      <c r="C15" s="102"/>
      <c r="D15" s="20" t="s">
        <v>102</v>
      </c>
    </row>
    <row r="16" spans="2:4" ht="36">
      <c r="B16" s="100"/>
      <c r="C16" s="21" t="s">
        <v>106</v>
      </c>
      <c r="D16" s="20" t="s">
        <v>107</v>
      </c>
    </row>
    <row r="17" spans="2:4" ht="36">
      <c r="B17" s="99" t="s">
        <v>75</v>
      </c>
      <c r="C17" s="22" t="s">
        <v>104</v>
      </c>
      <c r="D17" s="48" t="s">
        <v>108</v>
      </c>
    </row>
    <row r="18" spans="2:4" ht="36">
      <c r="B18" s="99"/>
      <c r="C18" s="22" t="s">
        <v>84</v>
      </c>
      <c r="D18" s="24" t="s">
        <v>95</v>
      </c>
    </row>
    <row r="19" spans="2:4" ht="36">
      <c r="B19" s="99"/>
      <c r="C19" s="22" t="s">
        <v>103</v>
      </c>
      <c r="D19" s="24" t="s">
        <v>109</v>
      </c>
    </row>
    <row r="20" spans="2:4" ht="23" customHeight="1">
      <c r="B20" s="100" t="s">
        <v>76</v>
      </c>
      <c r="C20" s="21" t="s">
        <v>41</v>
      </c>
      <c r="D20" s="20" t="s">
        <v>52</v>
      </c>
    </row>
    <row r="21" spans="2:4" ht="30" customHeight="1">
      <c r="B21" s="100"/>
      <c r="C21" s="21" t="s">
        <v>105</v>
      </c>
      <c r="D21" s="20" t="s">
        <v>110</v>
      </c>
    </row>
    <row r="22" spans="2:4" ht="18">
      <c r="B22" s="99" t="s">
        <v>77</v>
      </c>
      <c r="C22" s="22" t="s">
        <v>42</v>
      </c>
      <c r="D22" s="24" t="s">
        <v>96</v>
      </c>
    </row>
    <row r="23" spans="2:4" ht="36">
      <c r="B23" s="99"/>
      <c r="C23" s="22" t="s">
        <v>43</v>
      </c>
      <c r="D23" s="24" t="s">
        <v>97</v>
      </c>
    </row>
    <row r="24" spans="2:4" ht="36">
      <c r="B24" s="99"/>
      <c r="C24" s="22" t="s">
        <v>44</v>
      </c>
      <c r="D24" s="24" t="s">
        <v>111</v>
      </c>
    </row>
    <row r="25" spans="2:4" ht="54" customHeight="1">
      <c r="B25" s="21" t="s">
        <v>78</v>
      </c>
      <c r="C25" s="21" t="s">
        <v>19</v>
      </c>
      <c r="D25" s="20" t="s">
        <v>98</v>
      </c>
    </row>
    <row r="26" spans="2:4" ht="61" customHeight="1">
      <c r="B26" s="22" t="s">
        <v>79</v>
      </c>
      <c r="C26" s="22" t="s">
        <v>20</v>
      </c>
      <c r="D26" s="24" t="s">
        <v>99</v>
      </c>
    </row>
    <row r="27" spans="2:4" ht="63" customHeight="1">
      <c r="B27" s="21" t="s">
        <v>80</v>
      </c>
      <c r="C27" s="21" t="s">
        <v>21</v>
      </c>
      <c r="D27" s="20" t="s">
        <v>100</v>
      </c>
    </row>
    <row r="28" spans="2:4">
      <c r="C28" s="2"/>
    </row>
    <row r="29" spans="2:4">
      <c r="C29" s="2"/>
    </row>
    <row r="30" spans="2:4">
      <c r="C30" s="2"/>
    </row>
    <row r="31" spans="2:4">
      <c r="C31" s="2"/>
    </row>
    <row r="33" spans="3:10">
      <c r="C33" s="2"/>
    </row>
    <row r="34" spans="3:10">
      <c r="C34" s="2"/>
    </row>
    <row r="35" spans="3:10" ht="18">
      <c r="C35" s="2"/>
      <c r="J35" s="19"/>
    </row>
    <row r="36" spans="3:10">
      <c r="C36" s="2"/>
    </row>
    <row r="37" spans="3:10">
      <c r="C37" s="2"/>
    </row>
    <row r="38" spans="3:10">
      <c r="C38" s="2"/>
    </row>
    <row r="39" spans="3:10">
      <c r="C39" s="2"/>
    </row>
    <row r="40" spans="3:10">
      <c r="C40" s="2"/>
    </row>
    <row r="41" spans="3:10">
      <c r="C41" s="2"/>
    </row>
    <row r="42" spans="3:10">
      <c r="C42" s="2"/>
    </row>
    <row r="43" spans="3:10">
      <c r="C43" s="2"/>
    </row>
    <row r="44" spans="3:10">
      <c r="C44" s="2"/>
    </row>
    <row r="45" spans="3:10">
      <c r="C45" s="2"/>
    </row>
    <row r="46" spans="3:10">
      <c r="C46" s="2"/>
    </row>
    <row r="47" spans="3:10">
      <c r="C47" s="2"/>
    </row>
    <row r="48" spans="3:10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</sheetData>
  <mergeCells count="9">
    <mergeCell ref="B3:B5"/>
    <mergeCell ref="B6:B7"/>
    <mergeCell ref="B8:B10"/>
    <mergeCell ref="B20:B21"/>
    <mergeCell ref="B22:B24"/>
    <mergeCell ref="B11:B13"/>
    <mergeCell ref="B14:B16"/>
    <mergeCell ref="B17:B19"/>
    <mergeCell ref="C14:C1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3"/>
  <sheetViews>
    <sheetView workbookViewId="0">
      <selection activeCell="F50" sqref="F50"/>
    </sheetView>
  </sheetViews>
  <sheetFormatPr baseColWidth="10" defaultRowHeight="15" x14ac:dyDescent="0"/>
  <cols>
    <col min="2" max="2" width="23" customWidth="1"/>
    <col min="3" max="3" width="9" bestFit="1" customWidth="1"/>
    <col min="4" max="4" width="14.1640625" customWidth="1"/>
    <col min="5" max="5" width="13.5" customWidth="1"/>
    <col min="6" max="6" width="13.83203125" customWidth="1"/>
    <col min="7" max="7" width="13.33203125" customWidth="1"/>
    <col min="8" max="8" width="10" customWidth="1"/>
    <col min="9" max="9" width="10.83203125" customWidth="1"/>
    <col min="10" max="10" width="10.1640625" bestFit="1" customWidth="1"/>
    <col min="17" max="17" width="15.5" customWidth="1"/>
  </cols>
  <sheetData>
    <row r="3" spans="2:10">
      <c r="B3" s="105" t="s">
        <v>122</v>
      </c>
      <c r="C3" s="105"/>
      <c r="D3" s="105"/>
      <c r="E3" s="105"/>
      <c r="F3" s="105"/>
      <c r="G3" s="105"/>
      <c r="H3" s="105"/>
      <c r="I3" s="105"/>
      <c r="J3" s="105"/>
    </row>
    <row r="5" spans="2:10" ht="39">
      <c r="B5" s="27" t="s">
        <v>56</v>
      </c>
      <c r="C5" s="28" t="s">
        <v>0</v>
      </c>
      <c r="D5" s="28" t="s">
        <v>114</v>
      </c>
      <c r="E5" s="28" t="s">
        <v>116</v>
      </c>
      <c r="F5" s="28" t="s">
        <v>117</v>
      </c>
      <c r="G5" s="28" t="s">
        <v>115</v>
      </c>
      <c r="H5" s="27" t="s">
        <v>1</v>
      </c>
      <c r="I5" s="27" t="s">
        <v>2</v>
      </c>
      <c r="J5" s="27" t="s">
        <v>3</v>
      </c>
    </row>
    <row r="6" spans="2:10">
      <c r="B6" s="46" t="s">
        <v>7</v>
      </c>
      <c r="C6" s="29">
        <f t="shared" ref="C6:C16" si="0">D6+F6+G6</f>
        <v>415</v>
      </c>
      <c r="D6" s="29">
        <v>334</v>
      </c>
      <c r="E6" s="39">
        <v>20</v>
      </c>
      <c r="F6" s="29">
        <v>2</v>
      </c>
      <c r="G6" s="29">
        <v>79</v>
      </c>
      <c r="H6" s="30">
        <f t="shared" ref="H6:H16" si="1">D6/C6</f>
        <v>0.80481927710843371</v>
      </c>
      <c r="I6" s="30">
        <f t="shared" ref="I6:I16" si="2">D6/(D6+E6)</f>
        <v>0.94350282485875703</v>
      </c>
      <c r="J6" s="30">
        <f t="shared" ref="J6:J16" si="3">2*(H6*I6)/(H6+I6)</f>
        <v>0.86866059817945385</v>
      </c>
    </row>
    <row r="7" spans="2:10">
      <c r="B7" s="46" t="s">
        <v>8</v>
      </c>
      <c r="C7" s="29">
        <f t="shared" si="0"/>
        <v>23</v>
      </c>
      <c r="D7" s="29">
        <v>4</v>
      </c>
      <c r="E7" s="39">
        <v>0</v>
      </c>
      <c r="F7" s="29">
        <v>1</v>
      </c>
      <c r="G7" s="29">
        <v>18</v>
      </c>
      <c r="H7" s="30">
        <f t="shared" si="1"/>
        <v>0.17391304347826086</v>
      </c>
      <c r="I7" s="30">
        <f t="shared" si="2"/>
        <v>1</v>
      </c>
      <c r="J7" s="30">
        <f t="shared" si="3"/>
        <v>0.29629629629629634</v>
      </c>
    </row>
    <row r="8" spans="2:10">
      <c r="B8" s="46" t="s">
        <v>9</v>
      </c>
      <c r="C8" s="29">
        <f t="shared" si="0"/>
        <v>548</v>
      </c>
      <c r="D8" s="29">
        <v>511</v>
      </c>
      <c r="E8" s="39">
        <v>9</v>
      </c>
      <c r="F8" s="29">
        <v>3</v>
      </c>
      <c r="G8" s="29">
        <v>34</v>
      </c>
      <c r="H8" s="30">
        <f t="shared" si="1"/>
        <v>0.93248175182481752</v>
      </c>
      <c r="I8" s="30">
        <f t="shared" si="2"/>
        <v>0.98269230769230764</v>
      </c>
      <c r="J8" s="30">
        <f t="shared" si="3"/>
        <v>0.95692883895131087</v>
      </c>
    </row>
    <row r="9" spans="2:10">
      <c r="B9" s="46" t="s">
        <v>10</v>
      </c>
      <c r="C9" s="29">
        <f t="shared" si="0"/>
        <v>93</v>
      </c>
      <c r="D9" s="29">
        <v>85</v>
      </c>
      <c r="E9" s="39">
        <v>2</v>
      </c>
      <c r="F9" s="29">
        <v>6</v>
      </c>
      <c r="G9" s="29">
        <v>2</v>
      </c>
      <c r="H9" s="30">
        <f t="shared" si="1"/>
        <v>0.91397849462365588</v>
      </c>
      <c r="I9" s="30">
        <f t="shared" si="2"/>
        <v>0.97701149425287359</v>
      </c>
      <c r="J9" s="30">
        <f t="shared" si="3"/>
        <v>0.94444444444444453</v>
      </c>
    </row>
    <row r="10" spans="2:10">
      <c r="B10" s="46" t="s">
        <v>11</v>
      </c>
      <c r="C10" s="29">
        <f t="shared" si="0"/>
        <v>56</v>
      </c>
      <c r="D10" s="29">
        <v>43</v>
      </c>
      <c r="E10" s="39">
        <v>2</v>
      </c>
      <c r="F10" s="29">
        <v>3</v>
      </c>
      <c r="G10" s="29">
        <v>10</v>
      </c>
      <c r="H10" s="30">
        <f t="shared" si="1"/>
        <v>0.7678571428571429</v>
      </c>
      <c r="I10" s="30">
        <f t="shared" si="2"/>
        <v>0.9555555555555556</v>
      </c>
      <c r="J10" s="30">
        <f t="shared" si="3"/>
        <v>0.85148514851485146</v>
      </c>
    </row>
    <row r="11" spans="2:10">
      <c r="B11" s="46" t="s">
        <v>12</v>
      </c>
      <c r="C11" s="29">
        <f t="shared" si="0"/>
        <v>81</v>
      </c>
      <c r="D11" s="29">
        <v>13</v>
      </c>
      <c r="E11" s="39">
        <v>0</v>
      </c>
      <c r="F11" s="29">
        <v>16</v>
      </c>
      <c r="G11" s="29">
        <v>52</v>
      </c>
      <c r="H11" s="30">
        <f t="shared" si="1"/>
        <v>0.16049382716049382</v>
      </c>
      <c r="I11" s="30">
        <f t="shared" si="2"/>
        <v>1</v>
      </c>
      <c r="J11" s="30">
        <f t="shared" si="3"/>
        <v>0.27659574468085102</v>
      </c>
    </row>
    <row r="12" spans="2:10">
      <c r="B12" s="46" t="s">
        <v>13</v>
      </c>
      <c r="C12" s="29">
        <f t="shared" si="0"/>
        <v>61</v>
      </c>
      <c r="D12" s="29">
        <v>48</v>
      </c>
      <c r="E12" s="39">
        <v>0</v>
      </c>
      <c r="F12" s="29">
        <v>1</v>
      </c>
      <c r="G12" s="29">
        <v>12</v>
      </c>
      <c r="H12" s="30">
        <f t="shared" si="1"/>
        <v>0.78688524590163933</v>
      </c>
      <c r="I12" s="30">
        <f t="shared" si="2"/>
        <v>1</v>
      </c>
      <c r="J12" s="30">
        <f t="shared" si="3"/>
        <v>0.88073394495412838</v>
      </c>
    </row>
    <row r="13" spans="2:10">
      <c r="B13" s="46" t="s">
        <v>14</v>
      </c>
      <c r="C13" s="29">
        <f t="shared" si="0"/>
        <v>33</v>
      </c>
      <c r="D13" s="29">
        <v>28</v>
      </c>
      <c r="E13" s="39">
        <v>0</v>
      </c>
      <c r="F13" s="29">
        <v>0</v>
      </c>
      <c r="G13" s="29">
        <v>5</v>
      </c>
      <c r="H13" s="30">
        <f t="shared" si="1"/>
        <v>0.84848484848484851</v>
      </c>
      <c r="I13" s="30">
        <f t="shared" si="2"/>
        <v>1</v>
      </c>
      <c r="J13" s="30">
        <f t="shared" si="3"/>
        <v>0.91803278688524581</v>
      </c>
    </row>
    <row r="14" spans="2:10">
      <c r="B14" s="46" t="s">
        <v>15</v>
      </c>
      <c r="C14" s="29">
        <f t="shared" si="0"/>
        <v>8</v>
      </c>
      <c r="D14" s="29">
        <v>6</v>
      </c>
      <c r="E14" s="39">
        <v>0</v>
      </c>
      <c r="F14" s="29">
        <v>0</v>
      </c>
      <c r="G14" s="29">
        <v>2</v>
      </c>
      <c r="H14" s="30">
        <f t="shared" si="1"/>
        <v>0.75</v>
      </c>
      <c r="I14" s="30">
        <f t="shared" si="2"/>
        <v>1</v>
      </c>
      <c r="J14" s="30">
        <f t="shared" si="3"/>
        <v>0.8571428571428571</v>
      </c>
    </row>
    <row r="15" spans="2:10">
      <c r="B15" s="46" t="s">
        <v>16</v>
      </c>
      <c r="C15" s="29">
        <f t="shared" si="0"/>
        <v>2</v>
      </c>
      <c r="D15" s="29">
        <v>1</v>
      </c>
      <c r="E15" s="39">
        <v>0</v>
      </c>
      <c r="F15" s="29">
        <v>0</v>
      </c>
      <c r="G15" s="29">
        <v>1</v>
      </c>
      <c r="H15" s="30">
        <f t="shared" si="1"/>
        <v>0.5</v>
      </c>
      <c r="I15" s="30">
        <f t="shared" si="2"/>
        <v>1</v>
      </c>
      <c r="J15" s="30">
        <f t="shared" si="3"/>
        <v>0.66666666666666663</v>
      </c>
    </row>
    <row r="16" spans="2:10">
      <c r="B16" s="46" t="s">
        <v>17</v>
      </c>
      <c r="C16" s="29">
        <f t="shared" si="0"/>
        <v>45</v>
      </c>
      <c r="D16" s="29">
        <v>40</v>
      </c>
      <c r="E16" s="39">
        <v>0</v>
      </c>
      <c r="F16" s="29">
        <v>0</v>
      </c>
      <c r="G16" s="29">
        <v>5</v>
      </c>
      <c r="H16" s="30">
        <f t="shared" si="1"/>
        <v>0.88888888888888884</v>
      </c>
      <c r="I16" s="30">
        <f t="shared" si="2"/>
        <v>1</v>
      </c>
      <c r="J16" s="30">
        <f t="shared" si="3"/>
        <v>0.94117647058823528</v>
      </c>
    </row>
    <row r="17" spans="2:10">
      <c r="B17" s="112"/>
      <c r="C17" s="113"/>
      <c r="D17" s="113"/>
      <c r="E17" s="113"/>
      <c r="F17" s="113"/>
      <c r="G17" s="113"/>
      <c r="H17" s="113"/>
      <c r="I17" s="113"/>
      <c r="J17" s="114"/>
    </row>
    <row r="18" spans="2:10">
      <c r="B18" s="31" t="s">
        <v>6</v>
      </c>
      <c r="C18" s="29">
        <f>D18+F18+G18</f>
        <v>31</v>
      </c>
      <c r="D18" s="29">
        <v>0</v>
      </c>
      <c r="E18" s="40">
        <v>0</v>
      </c>
      <c r="F18" s="29">
        <v>1</v>
      </c>
      <c r="G18" s="29">
        <v>30</v>
      </c>
      <c r="H18" s="106" t="s">
        <v>4</v>
      </c>
      <c r="I18" s="107"/>
      <c r="J18" s="108"/>
    </row>
    <row r="19" spans="2:10">
      <c r="B19" s="36" t="s">
        <v>5</v>
      </c>
      <c r="C19" s="37">
        <f>SUM(C6:C18)</f>
        <v>1396</v>
      </c>
      <c r="D19" s="37">
        <f>SUM(D6:D18)</f>
        <v>1113</v>
      </c>
      <c r="E19" s="41">
        <f>SUM(E6:E18)</f>
        <v>33</v>
      </c>
      <c r="F19" s="37">
        <f>SUM(F6:F18)</f>
        <v>33</v>
      </c>
      <c r="G19" s="37">
        <f>SUM(G6:G18)</f>
        <v>250</v>
      </c>
      <c r="H19" s="38">
        <f>D19/C19</f>
        <v>0.79727793696275073</v>
      </c>
      <c r="I19" s="38">
        <f>D19/(D19+E19)</f>
        <v>0.97120418848167545</v>
      </c>
      <c r="J19" s="38">
        <f>2*(H19*I19)/(H19+I19)</f>
        <v>0.87568843430369792</v>
      </c>
    </row>
    <row r="22" spans="2:10">
      <c r="B22" s="104" t="s">
        <v>121</v>
      </c>
      <c r="C22" s="104"/>
      <c r="D22" s="104"/>
      <c r="E22" s="104"/>
      <c r="F22" s="104"/>
      <c r="G22" s="104"/>
      <c r="H22" s="104"/>
      <c r="I22" s="104"/>
      <c r="J22" s="104"/>
    </row>
    <row r="23" spans="2:10">
      <c r="C23" s="26"/>
      <c r="D23" s="26"/>
      <c r="E23" s="26"/>
      <c r="F23" s="26"/>
      <c r="G23" s="26"/>
      <c r="H23" s="26"/>
      <c r="I23" s="26"/>
      <c r="J23" s="26"/>
    </row>
    <row r="24" spans="2:10" ht="39">
      <c r="B24" s="27" t="s">
        <v>56</v>
      </c>
      <c r="C24" s="28" t="s">
        <v>0</v>
      </c>
      <c r="D24" s="28" t="s">
        <v>114</v>
      </c>
      <c r="E24" s="28" t="s">
        <v>116</v>
      </c>
      <c r="F24" s="28" t="s">
        <v>117</v>
      </c>
      <c r="G24" s="28" t="s">
        <v>115</v>
      </c>
      <c r="H24" s="27" t="s">
        <v>1</v>
      </c>
      <c r="I24" s="27" t="s">
        <v>2</v>
      </c>
      <c r="J24" s="27" t="s">
        <v>3</v>
      </c>
    </row>
    <row r="25" spans="2:10">
      <c r="B25" s="46" t="s">
        <v>7</v>
      </c>
      <c r="C25" s="29">
        <f t="shared" ref="C25:C35" si="4">D25+F25+G25</f>
        <v>445</v>
      </c>
      <c r="D25" s="29">
        <v>311</v>
      </c>
      <c r="E25" s="42">
        <v>5</v>
      </c>
      <c r="F25" s="29">
        <v>4</v>
      </c>
      <c r="G25" s="29">
        <v>130</v>
      </c>
      <c r="H25" s="30">
        <f t="shared" ref="H25:H33" si="5">D25/C25</f>
        <v>0.69887640449438204</v>
      </c>
      <c r="I25" s="30">
        <f>D25/(D25+E25)</f>
        <v>0.98417721518987344</v>
      </c>
      <c r="J25" s="30">
        <f>2*(H25*I25)/(H25+I25)</f>
        <v>0.81734559789750327</v>
      </c>
    </row>
    <row r="26" spans="2:10">
      <c r="B26" s="46" t="s">
        <v>8</v>
      </c>
      <c r="C26" s="29">
        <f t="shared" si="4"/>
        <v>9</v>
      </c>
      <c r="D26" s="29">
        <v>0</v>
      </c>
      <c r="E26" s="42">
        <v>0</v>
      </c>
      <c r="F26" s="29">
        <v>0</v>
      </c>
      <c r="G26" s="29">
        <v>9</v>
      </c>
      <c r="H26" s="30">
        <f t="shared" si="5"/>
        <v>0</v>
      </c>
      <c r="I26" s="30">
        <v>0</v>
      </c>
      <c r="J26" s="30">
        <v>0</v>
      </c>
    </row>
    <row r="27" spans="2:10">
      <c r="B27" s="46" t="s">
        <v>9</v>
      </c>
      <c r="C27" s="29">
        <f t="shared" si="4"/>
        <v>306</v>
      </c>
      <c r="D27" s="29">
        <v>225</v>
      </c>
      <c r="E27" s="42">
        <v>0</v>
      </c>
      <c r="F27" s="29">
        <v>0</v>
      </c>
      <c r="G27" s="29">
        <v>81</v>
      </c>
      <c r="H27" s="30">
        <f t="shared" si="5"/>
        <v>0.73529411764705888</v>
      </c>
      <c r="I27" s="30">
        <f>D27/(D27+E27)</f>
        <v>1</v>
      </c>
      <c r="J27" s="30">
        <f t="shared" ref="J27:J35" si="6">2*(H27*I27)/(H27+I27)</f>
        <v>0.84745762711864414</v>
      </c>
    </row>
    <row r="28" spans="2:10">
      <c r="B28" s="46" t="s">
        <v>10</v>
      </c>
      <c r="C28" s="29">
        <f t="shared" si="4"/>
        <v>44</v>
      </c>
      <c r="D28" s="29">
        <v>43</v>
      </c>
      <c r="E28" s="42">
        <v>12</v>
      </c>
      <c r="F28" s="29">
        <v>0</v>
      </c>
      <c r="G28" s="29">
        <v>1</v>
      </c>
      <c r="H28" s="30">
        <f t="shared" si="5"/>
        <v>0.97727272727272729</v>
      </c>
      <c r="I28" s="30">
        <f>D28/(D28+E28)</f>
        <v>0.78181818181818186</v>
      </c>
      <c r="J28" s="30">
        <f t="shared" si="6"/>
        <v>0.86868686868686862</v>
      </c>
    </row>
    <row r="29" spans="2:10">
      <c r="B29" s="46" t="s">
        <v>11</v>
      </c>
      <c r="C29" s="29">
        <f t="shared" si="4"/>
        <v>31</v>
      </c>
      <c r="D29" s="29">
        <v>10</v>
      </c>
      <c r="E29" s="42">
        <v>2</v>
      </c>
      <c r="F29" s="29">
        <v>3</v>
      </c>
      <c r="G29" s="29">
        <v>18</v>
      </c>
      <c r="H29" s="30">
        <f t="shared" si="5"/>
        <v>0.32258064516129031</v>
      </c>
      <c r="I29" s="30">
        <f>D29/(D29+E29)</f>
        <v>0.83333333333333337</v>
      </c>
      <c r="J29" s="30">
        <f t="shared" si="6"/>
        <v>0.46511627906976738</v>
      </c>
    </row>
    <row r="30" spans="2:10">
      <c r="B30" s="46" t="s">
        <v>12</v>
      </c>
      <c r="C30" s="29">
        <f t="shared" si="4"/>
        <v>42</v>
      </c>
      <c r="D30" s="29">
        <v>30</v>
      </c>
      <c r="E30" s="42">
        <v>1</v>
      </c>
      <c r="F30" s="29">
        <v>0</v>
      </c>
      <c r="G30" s="29">
        <v>12</v>
      </c>
      <c r="H30" s="30">
        <f t="shared" si="5"/>
        <v>0.7142857142857143</v>
      </c>
      <c r="I30" s="30">
        <f>D30/(D30+E30)</f>
        <v>0.967741935483871</v>
      </c>
      <c r="J30" s="30">
        <f t="shared" si="6"/>
        <v>0.82191780821917804</v>
      </c>
    </row>
    <row r="31" spans="2:10">
      <c r="B31" s="46" t="s">
        <v>13</v>
      </c>
      <c r="C31" s="29">
        <f t="shared" si="4"/>
        <v>5</v>
      </c>
      <c r="D31" s="29">
        <v>4</v>
      </c>
      <c r="E31" s="42">
        <v>0</v>
      </c>
      <c r="F31" s="29">
        <v>0</v>
      </c>
      <c r="G31" s="29">
        <v>1</v>
      </c>
      <c r="H31" s="30">
        <f t="shared" si="5"/>
        <v>0.8</v>
      </c>
      <c r="I31" s="30">
        <f>D31/(D31+E31)</f>
        <v>1</v>
      </c>
      <c r="J31" s="30">
        <f t="shared" si="6"/>
        <v>0.88888888888888895</v>
      </c>
    </row>
    <row r="32" spans="2:10">
      <c r="B32" s="46" t="s">
        <v>14</v>
      </c>
      <c r="C32" s="29">
        <f t="shared" si="4"/>
        <v>4</v>
      </c>
      <c r="D32" s="29">
        <v>0</v>
      </c>
      <c r="E32" s="42">
        <v>0</v>
      </c>
      <c r="F32" s="29">
        <v>0</v>
      </c>
      <c r="G32" s="29">
        <v>4</v>
      </c>
      <c r="H32" s="30">
        <f t="shared" si="5"/>
        <v>0</v>
      </c>
      <c r="I32" s="30">
        <v>0</v>
      </c>
      <c r="J32" s="30">
        <v>0</v>
      </c>
    </row>
    <row r="33" spans="2:10">
      <c r="B33" s="46" t="s">
        <v>15</v>
      </c>
      <c r="C33" s="29">
        <f t="shared" si="4"/>
        <v>8</v>
      </c>
      <c r="D33" s="29">
        <v>5</v>
      </c>
      <c r="E33" s="42">
        <v>0</v>
      </c>
      <c r="F33" s="29">
        <v>0</v>
      </c>
      <c r="G33" s="29">
        <v>3</v>
      </c>
      <c r="H33" s="30">
        <f t="shared" si="5"/>
        <v>0.625</v>
      </c>
      <c r="I33" s="30">
        <f>D33/(D33+E33)</f>
        <v>1</v>
      </c>
      <c r="J33" s="30">
        <f t="shared" si="6"/>
        <v>0.76923076923076927</v>
      </c>
    </row>
    <row r="34" spans="2:10">
      <c r="B34" s="46" t="s">
        <v>16</v>
      </c>
      <c r="C34" s="29">
        <f t="shared" si="4"/>
        <v>0</v>
      </c>
      <c r="D34" s="29">
        <v>0</v>
      </c>
      <c r="E34" s="42">
        <v>0</v>
      </c>
      <c r="F34" s="29">
        <v>0</v>
      </c>
      <c r="G34" s="29">
        <v>0</v>
      </c>
      <c r="H34" s="30" t="s">
        <v>4</v>
      </c>
      <c r="I34" s="30" t="s">
        <v>4</v>
      </c>
      <c r="J34" s="30" t="s">
        <v>4</v>
      </c>
    </row>
    <row r="35" spans="2:10">
      <c r="B35" s="46" t="s">
        <v>17</v>
      </c>
      <c r="C35" s="29">
        <f t="shared" si="4"/>
        <v>243</v>
      </c>
      <c r="D35" s="29">
        <v>188</v>
      </c>
      <c r="E35" s="42">
        <v>0</v>
      </c>
      <c r="F35" s="29">
        <v>1</v>
      </c>
      <c r="G35" s="29">
        <v>54</v>
      </c>
      <c r="H35" s="30">
        <f>D35/C35</f>
        <v>0.77366255144032925</v>
      </c>
      <c r="I35" s="30">
        <f>D35/(D35+E35)</f>
        <v>1</v>
      </c>
      <c r="J35" s="30">
        <f t="shared" si="6"/>
        <v>0.87238979118329474</v>
      </c>
    </row>
    <row r="36" spans="2:10">
      <c r="B36" s="115"/>
      <c r="C36" s="116"/>
      <c r="D36" s="116"/>
      <c r="E36" s="116"/>
      <c r="F36" s="116"/>
      <c r="G36" s="116"/>
      <c r="H36" s="116"/>
      <c r="I36" s="116"/>
      <c r="J36" s="117"/>
    </row>
    <row r="37" spans="2:10">
      <c r="B37" s="47" t="s">
        <v>6</v>
      </c>
      <c r="C37" s="29">
        <f>D37+F37+G37</f>
        <v>44</v>
      </c>
      <c r="D37" s="29">
        <v>0</v>
      </c>
      <c r="E37" s="43">
        <v>0</v>
      </c>
      <c r="F37" s="29">
        <v>4</v>
      </c>
      <c r="G37" s="29">
        <v>40</v>
      </c>
      <c r="H37" s="106" t="s">
        <v>4</v>
      </c>
      <c r="I37" s="107"/>
      <c r="J37" s="108"/>
    </row>
    <row r="38" spans="2:10">
      <c r="B38" s="47" t="s">
        <v>18</v>
      </c>
      <c r="C38" s="29">
        <f>D38+F38+G38</f>
        <v>8</v>
      </c>
      <c r="D38" s="29">
        <v>0</v>
      </c>
      <c r="E38" s="43">
        <v>0</v>
      </c>
      <c r="F38" s="29">
        <v>8</v>
      </c>
      <c r="G38" s="29">
        <v>0</v>
      </c>
      <c r="H38" s="109"/>
      <c r="I38" s="110"/>
      <c r="J38" s="111"/>
    </row>
    <row r="39" spans="2:10">
      <c r="B39" s="33" t="s">
        <v>5</v>
      </c>
      <c r="C39" s="32">
        <f>D39+F39+G39</f>
        <v>1189</v>
      </c>
      <c r="D39" s="33">
        <f>SUM(D25:D38)</f>
        <v>816</v>
      </c>
      <c r="E39" s="44">
        <f>SUM(E25:E38)</f>
        <v>20</v>
      </c>
      <c r="F39" s="33">
        <f>SUM(F25:F38)</f>
        <v>20</v>
      </c>
      <c r="G39" s="33">
        <f>SUM(G25:G38)</f>
        <v>353</v>
      </c>
      <c r="H39" s="34">
        <f>D39/C39</f>
        <v>0.68629100084104289</v>
      </c>
      <c r="I39" s="35">
        <f>D39/(D39+E39)</f>
        <v>0.97607655502392343</v>
      </c>
      <c r="J39" s="34">
        <f>2*(H39*I39)/(H39+I39)</f>
        <v>0.80592592592592605</v>
      </c>
    </row>
    <row r="42" spans="2:10">
      <c r="B42" s="103" t="s">
        <v>120</v>
      </c>
      <c r="C42" s="103"/>
      <c r="D42" s="103"/>
      <c r="E42" s="103"/>
      <c r="F42" s="103"/>
      <c r="G42" s="103"/>
      <c r="H42" s="103"/>
      <c r="I42" s="103"/>
      <c r="J42" s="103"/>
    </row>
    <row r="43" spans="2:10">
      <c r="B43" s="36" t="s">
        <v>5</v>
      </c>
      <c r="C43" s="36">
        <f>C39+C19</f>
        <v>2585</v>
      </c>
      <c r="D43" s="36">
        <f>D39+D19</f>
        <v>1929</v>
      </c>
      <c r="E43" s="36">
        <f>E39+E19</f>
        <v>53</v>
      </c>
      <c r="F43" s="36">
        <f>F39+F19</f>
        <v>53</v>
      </c>
      <c r="G43" s="36">
        <f>G39+G19</f>
        <v>603</v>
      </c>
      <c r="H43" s="49">
        <f>D43/C43</f>
        <v>0.7462282398452611</v>
      </c>
      <c r="I43" s="49">
        <f>D43/(D43+E43)</f>
        <v>0.97325933400605447</v>
      </c>
      <c r="J43" s="49">
        <f>2*(H43*I43)/(H43+I43)</f>
        <v>0.84475585723669799</v>
      </c>
    </row>
  </sheetData>
  <mergeCells count="7">
    <mergeCell ref="B42:J42"/>
    <mergeCell ref="B22:J22"/>
    <mergeCell ref="B3:J3"/>
    <mergeCell ref="H37:J38"/>
    <mergeCell ref="H18:J18"/>
    <mergeCell ref="B17:J17"/>
    <mergeCell ref="B36:J3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Qualitative Study Synthesis</vt:lpstr>
      <vt:lpstr>List of Patterns from QS</vt:lpstr>
      <vt:lpstr>Patterns and Examples</vt:lpstr>
      <vt:lpstr>Evaluation Synthesis</vt:lpstr>
    </vt:vector>
  </TitlesOfParts>
  <Company>SnT Université du Luxembourg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Sannier</dc:creator>
  <cp:lastModifiedBy>Nicolas Sannier</cp:lastModifiedBy>
  <dcterms:created xsi:type="dcterms:W3CDTF">2015-08-31T13:14:31Z</dcterms:created>
  <dcterms:modified xsi:type="dcterms:W3CDTF">2015-09-30T11:35:00Z</dcterms:modified>
</cp:coreProperties>
</file>